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omments4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omments5.xml" ContentType="application/vnd.openxmlformats-officedocument.spreadsheetml.comment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ahd\Desktop\BSc in Actuarial and Quantitative FInance\Semester 1\Financial Mathematics\Excel\Lec 6\"/>
    </mc:Choice>
  </mc:AlternateContent>
  <xr:revisionPtr revIDLastSave="0" documentId="13_ncr:1_{4BFBD932-1D01-44D2-850C-B6DAC62EB74E}" xr6:coauthVersionLast="46" xr6:coauthVersionMax="46" xr10:uidLastSave="{00000000-0000-0000-0000-000000000000}"/>
  <bookViews>
    <workbookView xWindow="-98" yWindow="-98" windowWidth="20715" windowHeight="13276" activeTab="3" xr2:uid="{FC4329CB-BB13-4F6D-A6BD-8A4253CDF380}"/>
  </bookViews>
  <sheets>
    <sheet name="Question 1" sheetId="1" r:id="rId1"/>
    <sheet name="Question 2" sheetId="2" r:id="rId2"/>
    <sheet name="Question 3" sheetId="3" r:id="rId3"/>
    <sheet name="Question 4" sheetId="4" r:id="rId4"/>
    <sheet name="Question 5" sheetId="5" r:id="rId5"/>
    <sheet name="Question 6" sheetId="6" r:id="rId6"/>
    <sheet name="Question 7" sheetId="7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99" i="4" l="1"/>
  <c r="K6" i="4"/>
  <c r="R8" i="2"/>
  <c r="R6" i="2"/>
  <c r="I5" i="2"/>
  <c r="B12" i="2"/>
  <c r="E27" i="7"/>
  <c r="F27" i="7" s="1"/>
  <c r="E28" i="7"/>
  <c r="F28" i="7" s="1"/>
  <c r="E29" i="7"/>
  <c r="F29" i="7" s="1"/>
  <c r="E30" i="7"/>
  <c r="F30" i="7" s="1"/>
  <c r="E31" i="7"/>
  <c r="F31" i="7" s="1"/>
  <c r="E32" i="7"/>
  <c r="F32" i="7" s="1"/>
  <c r="E33" i="7"/>
  <c r="F33" i="7" s="1"/>
  <c r="E34" i="7"/>
  <c r="F34" i="7" s="1"/>
  <c r="E35" i="7"/>
  <c r="F35" i="7" s="1"/>
  <c r="E36" i="7"/>
  <c r="F36" i="7" s="1"/>
  <c r="E37" i="7"/>
  <c r="F37" i="7" s="1"/>
  <c r="E38" i="7"/>
  <c r="F38" i="7" s="1"/>
  <c r="E39" i="7"/>
  <c r="F39" i="7" s="1"/>
  <c r="E40" i="7"/>
  <c r="F40" i="7" s="1"/>
  <c r="E41" i="7"/>
  <c r="F41" i="7" s="1"/>
  <c r="E42" i="7"/>
  <c r="F42" i="7" s="1"/>
  <c r="E43" i="7"/>
  <c r="F43" i="7" s="1"/>
  <c r="E44" i="7"/>
  <c r="F44" i="7" s="1"/>
  <c r="E45" i="7"/>
  <c r="F45" i="7" s="1"/>
  <c r="E46" i="7"/>
  <c r="F46" i="7" s="1"/>
  <c r="E47" i="7"/>
  <c r="F47" i="7" s="1"/>
  <c r="E48" i="7"/>
  <c r="F48" i="7" s="1"/>
  <c r="E49" i="7"/>
  <c r="F49" i="7" s="1"/>
  <c r="E50" i="7"/>
  <c r="F50" i="7" s="1"/>
  <c r="E51" i="7"/>
  <c r="F51" i="7" s="1"/>
  <c r="E52" i="7"/>
  <c r="F52" i="7" s="1"/>
  <c r="E53" i="7"/>
  <c r="F53" i="7" s="1"/>
  <c r="E54" i="7"/>
  <c r="F54" i="7" s="1"/>
  <c r="E26" i="7"/>
  <c r="F26" i="7" s="1"/>
  <c r="E25" i="7"/>
  <c r="F25" i="7" s="1"/>
  <c r="E24" i="7"/>
  <c r="F24" i="7" s="1"/>
  <c r="E23" i="7"/>
  <c r="F23" i="7" s="1"/>
  <c r="E22" i="7"/>
  <c r="F22" i="7" s="1"/>
  <c r="E21" i="7"/>
  <c r="F21" i="7" s="1"/>
  <c r="E20" i="7"/>
  <c r="F20" i="7" s="1"/>
  <c r="E19" i="7"/>
  <c r="F19" i="7" s="1"/>
  <c r="E18" i="7"/>
  <c r="F18" i="7" s="1"/>
  <c r="E17" i="7"/>
  <c r="F17" i="7" s="1"/>
  <c r="E16" i="7"/>
  <c r="F16" i="7" s="1"/>
  <c r="E15" i="7"/>
  <c r="F15" i="7" s="1"/>
  <c r="E14" i="7"/>
  <c r="F14" i="7" s="1"/>
  <c r="E13" i="7"/>
  <c r="F13" i="7" s="1"/>
  <c r="E12" i="7"/>
  <c r="F12" i="7" s="1"/>
  <c r="E11" i="7"/>
  <c r="F11" i="7" s="1"/>
  <c r="E10" i="7"/>
  <c r="F10" i="7" s="1"/>
  <c r="E9" i="7"/>
  <c r="F9" i="7" s="1"/>
  <c r="E8" i="7"/>
  <c r="F8" i="7" s="1"/>
  <c r="E7" i="7"/>
  <c r="F7" i="7" s="1"/>
  <c r="E25" i="6"/>
  <c r="F25" i="6" s="1"/>
  <c r="E26" i="6"/>
  <c r="F26" i="6" s="1"/>
  <c r="E8" i="6"/>
  <c r="F8" i="6" s="1"/>
  <c r="E9" i="6"/>
  <c r="F9" i="6" s="1"/>
  <c r="E10" i="6"/>
  <c r="F10" i="6" s="1"/>
  <c r="E11" i="6"/>
  <c r="F11" i="6" s="1"/>
  <c r="E12" i="6"/>
  <c r="F12" i="6" s="1"/>
  <c r="E13" i="6"/>
  <c r="F13" i="6" s="1"/>
  <c r="E14" i="6"/>
  <c r="F14" i="6" s="1"/>
  <c r="E15" i="6"/>
  <c r="F15" i="6" s="1"/>
  <c r="E16" i="6"/>
  <c r="F16" i="6" s="1"/>
  <c r="E17" i="6"/>
  <c r="F17" i="6" s="1"/>
  <c r="E18" i="6"/>
  <c r="F18" i="6" s="1"/>
  <c r="E19" i="6"/>
  <c r="F19" i="6" s="1"/>
  <c r="E20" i="6"/>
  <c r="F20" i="6" s="1"/>
  <c r="E21" i="6"/>
  <c r="F21" i="6" s="1"/>
  <c r="E22" i="6"/>
  <c r="F22" i="6" s="1"/>
  <c r="E23" i="6"/>
  <c r="F23" i="6" s="1"/>
  <c r="E24" i="6"/>
  <c r="F24" i="6" s="1"/>
  <c r="E7" i="6"/>
  <c r="F7" i="6" s="1"/>
  <c r="F4" i="7" l="1"/>
  <c r="F4" i="6"/>
  <c r="E134" i="5" l="1"/>
  <c r="E133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7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E98" i="5"/>
  <c r="E97" i="5"/>
  <c r="E96" i="5"/>
  <c r="E95" i="5"/>
  <c r="E94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E78" i="5"/>
  <c r="E77" i="5"/>
  <c r="E76" i="5"/>
  <c r="E75" i="5"/>
  <c r="E74" i="5"/>
  <c r="E73" i="5"/>
  <c r="E72" i="5"/>
  <c r="E71" i="5"/>
  <c r="E70" i="5"/>
  <c r="E69" i="5"/>
  <c r="E68" i="5"/>
  <c r="E67" i="5"/>
  <c r="E66" i="5"/>
  <c r="E65" i="5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C15" i="5"/>
  <c r="E14" i="5"/>
  <c r="D14" i="5"/>
  <c r="K5" i="5" s="1"/>
  <c r="B11" i="5"/>
  <c r="F14" i="5" s="1"/>
  <c r="U5" i="5"/>
  <c r="U5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14" i="4"/>
  <c r="F15" i="4"/>
  <c r="D14" i="4"/>
  <c r="K5" i="4" s="1"/>
  <c r="C16" i="4"/>
  <c r="C17" i="4" s="1"/>
  <c r="C18" i="4" s="1"/>
  <c r="C19" i="4" s="1"/>
  <c r="C20" i="4" s="1"/>
  <c r="C21" i="4" s="1"/>
  <c r="C22" i="4" s="1"/>
  <c r="C23" i="4" s="1"/>
  <c r="C24" i="4" s="1"/>
  <c r="C25" i="4" s="1"/>
  <c r="C26" i="4" s="1"/>
  <c r="C27" i="4" s="1"/>
  <c r="C28" i="4" s="1"/>
  <c r="C29" i="4" s="1"/>
  <c r="C30" i="4" s="1"/>
  <c r="C31" i="4" s="1"/>
  <c r="C32" i="4" s="1"/>
  <c r="C33" i="4" s="1"/>
  <c r="C34" i="4" s="1"/>
  <c r="C35" i="4" s="1"/>
  <c r="C36" i="4" s="1"/>
  <c r="C37" i="4" s="1"/>
  <c r="U28" i="4" s="1"/>
  <c r="C15" i="4"/>
  <c r="U6" i="4" s="1"/>
  <c r="B11" i="4"/>
  <c r="F14" i="4" s="1"/>
  <c r="F23" i="4" l="1"/>
  <c r="G23" i="4" s="1"/>
  <c r="F30" i="4"/>
  <c r="F29" i="4"/>
  <c r="F21" i="4"/>
  <c r="F36" i="4"/>
  <c r="G15" i="4"/>
  <c r="U27" i="4"/>
  <c r="U24" i="4"/>
  <c r="U14" i="4"/>
  <c r="U11" i="4"/>
  <c r="U8" i="4"/>
  <c r="F22" i="4"/>
  <c r="G22" i="4" s="1"/>
  <c r="F28" i="4"/>
  <c r="F20" i="4"/>
  <c r="G20" i="4" s="1"/>
  <c r="G30" i="4"/>
  <c r="U17" i="4"/>
  <c r="G24" i="4"/>
  <c r="F35" i="4"/>
  <c r="F27" i="4"/>
  <c r="F19" i="4"/>
  <c r="G19" i="4" s="1"/>
  <c r="G29" i="4"/>
  <c r="G21" i="4"/>
  <c r="U26" i="4"/>
  <c r="U23" i="4"/>
  <c r="U20" i="4"/>
  <c r="U10" i="4"/>
  <c r="U7" i="4"/>
  <c r="C38" i="4"/>
  <c r="G16" i="4"/>
  <c r="F34" i="4"/>
  <c r="F26" i="4"/>
  <c r="G26" i="4" s="1"/>
  <c r="F18" i="4"/>
  <c r="G18" i="4" s="1"/>
  <c r="G36" i="4"/>
  <c r="G28" i="4"/>
  <c r="U13" i="4"/>
  <c r="F33" i="4"/>
  <c r="G33" i="4" s="1"/>
  <c r="F25" i="4"/>
  <c r="G25" i="4" s="1"/>
  <c r="F17" i="4"/>
  <c r="G35" i="4"/>
  <c r="G27" i="4"/>
  <c r="U22" i="4"/>
  <c r="U19" i="4"/>
  <c r="U16" i="4"/>
  <c r="F31" i="4"/>
  <c r="G31" i="4" s="1"/>
  <c r="G17" i="4"/>
  <c r="F37" i="4"/>
  <c r="G37" i="4" s="1"/>
  <c r="F32" i="4"/>
  <c r="G32" i="4" s="1"/>
  <c r="F24" i="4"/>
  <c r="F16" i="4"/>
  <c r="G34" i="4"/>
  <c r="U25" i="4"/>
  <c r="U9" i="4"/>
  <c r="U18" i="4"/>
  <c r="U15" i="4"/>
  <c r="U12" i="4"/>
  <c r="F15" i="5"/>
  <c r="G15" i="5" s="1"/>
  <c r="U21" i="4"/>
  <c r="G14" i="5"/>
  <c r="H14" i="5" s="1"/>
  <c r="C16" i="5"/>
  <c r="U6" i="5"/>
  <c r="G14" i="4"/>
  <c r="H14" i="4" s="1"/>
  <c r="F38" i="4" l="1"/>
  <c r="G38" i="4" s="1"/>
  <c r="U29" i="4"/>
  <c r="C39" i="4"/>
  <c r="D15" i="4"/>
  <c r="H15" i="4" s="1"/>
  <c r="V5" i="4"/>
  <c r="W5" i="4" s="1"/>
  <c r="V5" i="5"/>
  <c r="W5" i="5" s="1"/>
  <c r="D15" i="5"/>
  <c r="H15" i="5" s="1"/>
  <c r="U7" i="5"/>
  <c r="C17" i="5"/>
  <c r="F16" i="5"/>
  <c r="G16" i="5" s="1"/>
  <c r="C40" i="4" l="1"/>
  <c r="U30" i="4"/>
  <c r="F39" i="4"/>
  <c r="G39" i="4" s="1"/>
  <c r="D16" i="4"/>
  <c r="H16" i="4" s="1"/>
  <c r="V7" i="4" s="1"/>
  <c r="W7" i="4" s="1"/>
  <c r="V6" i="4"/>
  <c r="W6" i="4" s="1"/>
  <c r="F17" i="5"/>
  <c r="G17" i="5" s="1"/>
  <c r="U8" i="5"/>
  <c r="C18" i="5"/>
  <c r="D16" i="5"/>
  <c r="H16" i="5" s="1"/>
  <c r="V6" i="5"/>
  <c r="W6" i="5" s="1"/>
  <c r="C41" i="4" l="1"/>
  <c r="U31" i="4"/>
  <c r="F40" i="4"/>
  <c r="G40" i="4" s="1"/>
  <c r="D17" i="4"/>
  <c r="H17" i="4" s="1"/>
  <c r="V8" i="4" s="1"/>
  <c r="W8" i="4" s="1"/>
  <c r="V7" i="5"/>
  <c r="W7" i="5" s="1"/>
  <c r="D17" i="5"/>
  <c r="H17" i="5" s="1"/>
  <c r="U9" i="5"/>
  <c r="C19" i="5"/>
  <c r="F18" i="5"/>
  <c r="G18" i="5" s="1"/>
  <c r="U32" i="4" l="1"/>
  <c r="C42" i="4"/>
  <c r="F41" i="4"/>
  <c r="G41" i="4" s="1"/>
  <c r="D18" i="4"/>
  <c r="H18" i="4" s="1"/>
  <c r="V9" i="4" s="1"/>
  <c r="W9" i="4" s="1"/>
  <c r="F19" i="5"/>
  <c r="G19" i="5" s="1"/>
  <c r="U10" i="5"/>
  <c r="C20" i="5"/>
  <c r="D18" i="5"/>
  <c r="H18" i="5" s="1"/>
  <c r="V8" i="5"/>
  <c r="W8" i="5" s="1"/>
  <c r="D19" i="4"/>
  <c r="H19" i="4" s="1"/>
  <c r="V10" i="4" s="1"/>
  <c r="W10" i="4" s="1"/>
  <c r="U33" i="4" l="1"/>
  <c r="C43" i="4"/>
  <c r="F42" i="4"/>
  <c r="G42" i="4" s="1"/>
  <c r="V9" i="5"/>
  <c r="W9" i="5" s="1"/>
  <c r="D19" i="5"/>
  <c r="H19" i="5" s="1"/>
  <c r="C21" i="5"/>
  <c r="U11" i="5"/>
  <c r="F20" i="5"/>
  <c r="G20" i="5" s="1"/>
  <c r="D20" i="4"/>
  <c r="H20" i="4" s="1"/>
  <c r="V11" i="4" s="1"/>
  <c r="W11" i="4" s="1"/>
  <c r="U34" i="4" l="1"/>
  <c r="C44" i="4"/>
  <c r="F43" i="4"/>
  <c r="G43" i="4" s="1"/>
  <c r="F21" i="5"/>
  <c r="G21" i="5" s="1"/>
  <c r="C22" i="5"/>
  <c r="U12" i="5"/>
  <c r="D20" i="5"/>
  <c r="H20" i="5" s="1"/>
  <c r="V10" i="5"/>
  <c r="W10" i="5" s="1"/>
  <c r="D21" i="4"/>
  <c r="H21" i="4" s="1"/>
  <c r="V12" i="4" s="1"/>
  <c r="W12" i="4" s="1"/>
  <c r="U35" i="4" l="1"/>
  <c r="C45" i="4"/>
  <c r="F44" i="4"/>
  <c r="G44" i="4" s="1"/>
  <c r="F22" i="5"/>
  <c r="G22" i="5" s="1"/>
  <c r="C23" i="5"/>
  <c r="U13" i="5"/>
  <c r="D21" i="5"/>
  <c r="H21" i="5" s="1"/>
  <c r="V11" i="5"/>
  <c r="W11" i="5" s="1"/>
  <c r="D22" i="4"/>
  <c r="H22" i="4" s="1"/>
  <c r="V13" i="4" s="1"/>
  <c r="W13" i="4" s="1"/>
  <c r="U36" i="4" l="1"/>
  <c r="C46" i="4"/>
  <c r="F45" i="4"/>
  <c r="G45" i="4" s="1"/>
  <c r="D22" i="5"/>
  <c r="H22" i="5" s="1"/>
  <c r="V12" i="5"/>
  <c r="W12" i="5" s="1"/>
  <c r="C24" i="5"/>
  <c r="F23" i="5"/>
  <c r="G23" i="5" s="1"/>
  <c r="U14" i="5"/>
  <c r="D23" i="4"/>
  <c r="H23" i="4" s="1"/>
  <c r="V14" i="4" s="1"/>
  <c r="W14" i="4" s="1"/>
  <c r="U37" i="4" l="1"/>
  <c r="C47" i="4"/>
  <c r="F46" i="4"/>
  <c r="G46" i="4" s="1"/>
  <c r="U15" i="5"/>
  <c r="C25" i="5"/>
  <c r="F24" i="5"/>
  <c r="G24" i="5" s="1"/>
  <c r="D23" i="5"/>
  <c r="H23" i="5" s="1"/>
  <c r="V13" i="5"/>
  <c r="W13" i="5" s="1"/>
  <c r="D24" i="4"/>
  <c r="H24" i="4" s="1"/>
  <c r="V15" i="4" s="1"/>
  <c r="W15" i="4" s="1"/>
  <c r="U38" i="4" l="1"/>
  <c r="F47" i="4"/>
  <c r="G47" i="4" s="1"/>
  <c r="C48" i="4"/>
  <c r="D24" i="5"/>
  <c r="H24" i="5" s="1"/>
  <c r="V14" i="5"/>
  <c r="W14" i="5" s="1"/>
  <c r="F25" i="5"/>
  <c r="G25" i="5" s="1"/>
  <c r="C26" i="5"/>
  <c r="U16" i="5"/>
  <c r="D25" i="4"/>
  <c r="H25" i="4" s="1"/>
  <c r="V16" i="4" l="1"/>
  <c r="W16" i="4" s="1"/>
  <c r="U39" i="4"/>
  <c r="F48" i="4"/>
  <c r="G48" i="4" s="1"/>
  <c r="C49" i="4"/>
  <c r="U17" i="5"/>
  <c r="F26" i="5"/>
  <c r="G26" i="5" s="1"/>
  <c r="C27" i="5"/>
  <c r="V15" i="5"/>
  <c r="W15" i="5" s="1"/>
  <c r="D25" i="5"/>
  <c r="H25" i="5" s="1"/>
  <c r="D26" i="4"/>
  <c r="H26" i="4" s="1"/>
  <c r="V17" i="4" s="1"/>
  <c r="W17" i="4" s="1"/>
  <c r="U40" i="4" l="1"/>
  <c r="F49" i="4"/>
  <c r="G49" i="4" s="1"/>
  <c r="C50" i="4"/>
  <c r="C28" i="5"/>
  <c r="F27" i="5"/>
  <c r="G27" i="5" s="1"/>
  <c r="U18" i="5"/>
  <c r="K6" i="5"/>
  <c r="D26" i="5"/>
  <c r="H26" i="5" s="1"/>
  <c r="V16" i="5"/>
  <c r="W16" i="5" s="1"/>
  <c r="D27" i="4"/>
  <c r="H27" i="4" s="1"/>
  <c r="V18" i="4" s="1"/>
  <c r="W18" i="4" s="1"/>
  <c r="U41" i="4" l="1"/>
  <c r="C51" i="4"/>
  <c r="F50" i="4"/>
  <c r="G50" i="4" s="1"/>
  <c r="D27" i="5"/>
  <c r="H27" i="5" s="1"/>
  <c r="V17" i="5"/>
  <c r="W17" i="5" s="1"/>
  <c r="F28" i="5"/>
  <c r="G28" i="5" s="1"/>
  <c r="U19" i="5"/>
  <c r="C29" i="5"/>
  <c r="D28" i="4"/>
  <c r="H28" i="4" s="1"/>
  <c r="V19" i="4" s="1"/>
  <c r="W19" i="4" s="1"/>
  <c r="U42" i="4" l="1"/>
  <c r="C52" i="4"/>
  <c r="F51" i="4"/>
  <c r="G51" i="4" s="1"/>
  <c r="F29" i="5"/>
  <c r="G29" i="5" s="1"/>
  <c r="C30" i="5"/>
  <c r="U20" i="5"/>
  <c r="V18" i="5"/>
  <c r="W18" i="5" s="1"/>
  <c r="D28" i="5"/>
  <c r="H28" i="5" s="1"/>
  <c r="D29" i="4"/>
  <c r="H29" i="4" s="1"/>
  <c r="V20" i="4" s="1"/>
  <c r="W20" i="4" s="1"/>
  <c r="U43" i="4" l="1"/>
  <c r="C53" i="4"/>
  <c r="F52" i="4"/>
  <c r="G52" i="4" s="1"/>
  <c r="C31" i="5"/>
  <c r="U21" i="5"/>
  <c r="F30" i="5"/>
  <c r="G30" i="5" s="1"/>
  <c r="V19" i="5"/>
  <c r="W19" i="5" s="1"/>
  <c r="D29" i="5"/>
  <c r="H29" i="5" s="1"/>
  <c r="D30" i="4"/>
  <c r="H30" i="4" s="1"/>
  <c r="V21" i="4" s="1"/>
  <c r="W21" i="4" s="1"/>
  <c r="U44" i="4" l="1"/>
  <c r="C54" i="4"/>
  <c r="F53" i="4"/>
  <c r="G53" i="4" s="1"/>
  <c r="D30" i="5"/>
  <c r="H30" i="5" s="1"/>
  <c r="V20" i="5"/>
  <c r="W20" i="5" s="1"/>
  <c r="C32" i="5"/>
  <c r="U22" i="5"/>
  <c r="F31" i="5"/>
  <c r="G31" i="5" s="1"/>
  <c r="D31" i="4"/>
  <c r="H31" i="4" s="1"/>
  <c r="V22" i="4" s="1"/>
  <c r="W22" i="4" s="1"/>
  <c r="U45" i="4" l="1"/>
  <c r="C55" i="4"/>
  <c r="F54" i="4"/>
  <c r="G54" i="4" s="1"/>
  <c r="F32" i="5"/>
  <c r="G32" i="5" s="1"/>
  <c r="C33" i="5"/>
  <c r="U23" i="5"/>
  <c r="D31" i="5"/>
  <c r="H31" i="5" s="1"/>
  <c r="V21" i="5"/>
  <c r="W21" i="5" s="1"/>
  <c r="D32" i="4"/>
  <c r="H32" i="4" s="1"/>
  <c r="V23" i="4" s="1"/>
  <c r="W23" i="4" s="1"/>
  <c r="U46" i="4" l="1"/>
  <c r="C56" i="4"/>
  <c r="F55" i="4"/>
  <c r="G55" i="4" s="1"/>
  <c r="D32" i="5"/>
  <c r="H32" i="5" s="1"/>
  <c r="V22" i="5"/>
  <c r="W22" i="5" s="1"/>
  <c r="F33" i="5"/>
  <c r="G33" i="5" s="1"/>
  <c r="C34" i="5"/>
  <c r="U24" i="5"/>
  <c r="D33" i="4"/>
  <c r="H33" i="4" s="1"/>
  <c r="V24" i="4" s="1"/>
  <c r="W24" i="4" s="1"/>
  <c r="U47" i="4" l="1"/>
  <c r="C57" i="4"/>
  <c r="F56" i="4"/>
  <c r="G56" i="4" s="1"/>
  <c r="C35" i="5"/>
  <c r="U25" i="5"/>
  <c r="F34" i="5"/>
  <c r="G34" i="5" s="1"/>
  <c r="D33" i="5"/>
  <c r="H33" i="5" s="1"/>
  <c r="V23" i="5"/>
  <c r="W23" i="5" s="1"/>
  <c r="D34" i="4"/>
  <c r="H34" i="4" s="1"/>
  <c r="V25" i="4" s="1"/>
  <c r="W25" i="4" s="1"/>
  <c r="U48" i="4" l="1"/>
  <c r="C58" i="4"/>
  <c r="F57" i="4"/>
  <c r="G57" i="4" s="1"/>
  <c r="D34" i="5"/>
  <c r="H34" i="5" s="1"/>
  <c r="V24" i="5"/>
  <c r="W24" i="5" s="1"/>
  <c r="C36" i="5"/>
  <c r="U26" i="5"/>
  <c r="F35" i="5"/>
  <c r="G35" i="5" s="1"/>
  <c r="D35" i="4"/>
  <c r="H35" i="4" s="1"/>
  <c r="V26" i="4" s="1"/>
  <c r="W26" i="4" s="1"/>
  <c r="U49" i="4" l="1"/>
  <c r="C59" i="4"/>
  <c r="F58" i="4"/>
  <c r="G58" i="4" s="1"/>
  <c r="F36" i="5"/>
  <c r="G36" i="5" s="1"/>
  <c r="U27" i="5"/>
  <c r="C37" i="5"/>
  <c r="D35" i="5"/>
  <c r="H35" i="5" s="1"/>
  <c r="V25" i="5"/>
  <c r="W25" i="5" s="1"/>
  <c r="D36" i="4"/>
  <c r="H36" i="4" s="1"/>
  <c r="V27" i="4" s="1"/>
  <c r="W27" i="4" s="1"/>
  <c r="U50" i="4" l="1"/>
  <c r="F59" i="4"/>
  <c r="G59" i="4" s="1"/>
  <c r="C60" i="4"/>
  <c r="V26" i="5"/>
  <c r="W26" i="5" s="1"/>
  <c r="D36" i="5"/>
  <c r="H36" i="5" s="1"/>
  <c r="F37" i="5"/>
  <c r="G37" i="5" s="1"/>
  <c r="C38" i="5"/>
  <c r="U28" i="5"/>
  <c r="D37" i="4"/>
  <c r="H37" i="4" s="1"/>
  <c r="D38" i="4" l="1"/>
  <c r="H38" i="4" s="1"/>
  <c r="K7" i="4"/>
  <c r="V28" i="4"/>
  <c r="W28" i="4" s="1"/>
  <c r="U51" i="4"/>
  <c r="F60" i="4"/>
  <c r="G60" i="4" s="1"/>
  <c r="C61" i="4"/>
  <c r="V27" i="5"/>
  <c r="W27" i="5" s="1"/>
  <c r="D37" i="5"/>
  <c r="H37" i="5" s="1"/>
  <c r="C39" i="5"/>
  <c r="U29" i="5"/>
  <c r="F38" i="5"/>
  <c r="G38" i="5" s="1"/>
  <c r="U52" i="4" l="1"/>
  <c r="C62" i="4"/>
  <c r="F61" i="4"/>
  <c r="G61" i="4" s="1"/>
  <c r="D39" i="4"/>
  <c r="H39" i="4" s="1"/>
  <c r="V29" i="4"/>
  <c r="W29" i="4" s="1"/>
  <c r="C40" i="5"/>
  <c r="U30" i="5"/>
  <c r="F39" i="5"/>
  <c r="G39" i="5" s="1"/>
  <c r="D38" i="5"/>
  <c r="H38" i="5" s="1"/>
  <c r="V28" i="5"/>
  <c r="W28" i="5" s="1"/>
  <c r="K7" i="5"/>
  <c r="D40" i="4" l="1"/>
  <c r="H40" i="4" s="1"/>
  <c r="V30" i="4"/>
  <c r="W30" i="4" s="1"/>
  <c r="U53" i="4"/>
  <c r="C63" i="4"/>
  <c r="F62" i="4"/>
  <c r="G62" i="4" s="1"/>
  <c r="D39" i="5"/>
  <c r="H39" i="5" s="1"/>
  <c r="V29" i="5"/>
  <c r="W29" i="5" s="1"/>
  <c r="F40" i="5"/>
  <c r="G40" i="5" s="1"/>
  <c r="U31" i="5"/>
  <c r="C41" i="5"/>
  <c r="D41" i="4" l="1"/>
  <c r="H41" i="4" s="1"/>
  <c r="V31" i="4"/>
  <c r="W31" i="4" s="1"/>
  <c r="U54" i="4"/>
  <c r="C64" i="4"/>
  <c r="F63" i="4"/>
  <c r="G63" i="4" s="1"/>
  <c r="F41" i="5"/>
  <c r="G41" i="5" s="1"/>
  <c r="C42" i="5"/>
  <c r="U32" i="5"/>
  <c r="V30" i="5"/>
  <c r="W30" i="5" s="1"/>
  <c r="D40" i="5"/>
  <c r="H40" i="5" s="1"/>
  <c r="U55" i="4" l="1"/>
  <c r="C65" i="4"/>
  <c r="F64" i="4"/>
  <c r="G64" i="4" s="1"/>
  <c r="D42" i="4"/>
  <c r="H42" i="4" s="1"/>
  <c r="V32" i="4"/>
  <c r="W32" i="4" s="1"/>
  <c r="C43" i="5"/>
  <c r="U33" i="5"/>
  <c r="F42" i="5"/>
  <c r="G42" i="5" s="1"/>
  <c r="V31" i="5"/>
  <c r="W31" i="5" s="1"/>
  <c r="D41" i="5"/>
  <c r="H41" i="5" s="1"/>
  <c r="U56" i="4" l="1"/>
  <c r="F65" i="4"/>
  <c r="G65" i="4" s="1"/>
  <c r="C66" i="4"/>
  <c r="D43" i="4"/>
  <c r="H43" i="4" s="1"/>
  <c r="V33" i="4"/>
  <c r="W33" i="4" s="1"/>
  <c r="D42" i="5"/>
  <c r="H42" i="5" s="1"/>
  <c r="V32" i="5"/>
  <c r="W32" i="5" s="1"/>
  <c r="C44" i="5"/>
  <c r="U34" i="5"/>
  <c r="F43" i="5"/>
  <c r="G43" i="5" s="1"/>
  <c r="D44" i="4" l="1"/>
  <c r="H44" i="4" s="1"/>
  <c r="V34" i="4"/>
  <c r="W34" i="4" s="1"/>
  <c r="U57" i="4"/>
  <c r="C67" i="4"/>
  <c r="F66" i="4"/>
  <c r="G66" i="4" s="1"/>
  <c r="F44" i="5"/>
  <c r="G44" i="5" s="1"/>
  <c r="U35" i="5"/>
  <c r="C45" i="5"/>
  <c r="D43" i="5"/>
  <c r="H43" i="5" s="1"/>
  <c r="V33" i="5"/>
  <c r="W33" i="5" s="1"/>
  <c r="D45" i="4" l="1"/>
  <c r="H45" i="4" s="1"/>
  <c r="V35" i="4"/>
  <c r="W35" i="4" s="1"/>
  <c r="U58" i="4"/>
  <c r="C68" i="4"/>
  <c r="F67" i="4"/>
  <c r="G67" i="4" s="1"/>
  <c r="V34" i="5"/>
  <c r="W34" i="5" s="1"/>
  <c r="D44" i="5"/>
  <c r="H44" i="5" s="1"/>
  <c r="F45" i="5"/>
  <c r="G45" i="5" s="1"/>
  <c r="C46" i="5"/>
  <c r="U36" i="5"/>
  <c r="U59" i="4" l="1"/>
  <c r="C69" i="4"/>
  <c r="F68" i="4"/>
  <c r="G68" i="4" s="1"/>
  <c r="D46" i="4"/>
  <c r="H46" i="4" s="1"/>
  <c r="V36" i="4"/>
  <c r="W36" i="4" s="1"/>
  <c r="V35" i="5"/>
  <c r="W35" i="5" s="1"/>
  <c r="D45" i="5"/>
  <c r="H45" i="5" s="1"/>
  <c r="C47" i="5"/>
  <c r="U37" i="5"/>
  <c r="F46" i="5"/>
  <c r="G46" i="5" s="1"/>
  <c r="D47" i="4" l="1"/>
  <c r="H47" i="4" s="1"/>
  <c r="V37" i="4"/>
  <c r="W37" i="4" s="1"/>
  <c r="U60" i="4"/>
  <c r="F69" i="4"/>
  <c r="G69" i="4" s="1"/>
  <c r="C70" i="4"/>
  <c r="C48" i="5"/>
  <c r="U38" i="5"/>
  <c r="F47" i="5"/>
  <c r="G47" i="5" s="1"/>
  <c r="D46" i="5"/>
  <c r="H46" i="5" s="1"/>
  <c r="V36" i="5"/>
  <c r="W36" i="5" s="1"/>
  <c r="U61" i="4" l="1"/>
  <c r="F70" i="4"/>
  <c r="G70" i="4" s="1"/>
  <c r="C71" i="4"/>
  <c r="D48" i="4"/>
  <c r="H48" i="4" s="1"/>
  <c r="V38" i="4"/>
  <c r="W38" i="4" s="1"/>
  <c r="D47" i="5"/>
  <c r="H47" i="5" s="1"/>
  <c r="V37" i="5"/>
  <c r="W37" i="5" s="1"/>
  <c r="F48" i="5"/>
  <c r="G48" i="5" s="1"/>
  <c r="U39" i="5"/>
  <c r="C49" i="5"/>
  <c r="D49" i="4" l="1"/>
  <c r="H49" i="4" s="1"/>
  <c r="V39" i="4"/>
  <c r="W39" i="4" s="1"/>
  <c r="U62" i="4"/>
  <c r="C72" i="4"/>
  <c r="F71" i="4"/>
  <c r="G71" i="4" s="1"/>
  <c r="F49" i="5"/>
  <c r="G49" i="5" s="1"/>
  <c r="C50" i="5"/>
  <c r="U40" i="5"/>
  <c r="V38" i="5"/>
  <c r="W38" i="5" s="1"/>
  <c r="D48" i="5"/>
  <c r="H48" i="5" s="1"/>
  <c r="U63" i="4" l="1"/>
  <c r="C73" i="4"/>
  <c r="F72" i="4"/>
  <c r="G72" i="4" s="1"/>
  <c r="D50" i="4"/>
  <c r="H50" i="4" s="1"/>
  <c r="V40" i="4"/>
  <c r="W40" i="4" s="1"/>
  <c r="K8" i="4"/>
  <c r="C51" i="5"/>
  <c r="U41" i="5"/>
  <c r="F50" i="5"/>
  <c r="G50" i="5" s="1"/>
  <c r="D49" i="5"/>
  <c r="H49" i="5" s="1"/>
  <c r="V39" i="5"/>
  <c r="W39" i="5" s="1"/>
  <c r="D51" i="4" l="1"/>
  <c r="H51" i="4" s="1"/>
  <c r="V41" i="4"/>
  <c r="W41" i="4" s="1"/>
  <c r="U64" i="4"/>
  <c r="C74" i="4"/>
  <c r="F73" i="4"/>
  <c r="G73" i="4" s="1"/>
  <c r="D50" i="5"/>
  <c r="H50" i="5" s="1"/>
  <c r="V40" i="5"/>
  <c r="W40" i="5" s="1"/>
  <c r="K8" i="5"/>
  <c r="C52" i="5"/>
  <c r="U42" i="5"/>
  <c r="F51" i="5"/>
  <c r="G51" i="5" s="1"/>
  <c r="U65" i="4" l="1"/>
  <c r="C75" i="4"/>
  <c r="F74" i="4"/>
  <c r="G74" i="4" s="1"/>
  <c r="D52" i="4"/>
  <c r="H52" i="4" s="1"/>
  <c r="V42" i="4"/>
  <c r="W42" i="4" s="1"/>
  <c r="F52" i="5"/>
  <c r="G52" i="5" s="1"/>
  <c r="U43" i="5"/>
  <c r="C53" i="5"/>
  <c r="D51" i="5"/>
  <c r="H51" i="5" s="1"/>
  <c r="V41" i="5"/>
  <c r="W41" i="5" s="1"/>
  <c r="U66" i="4" l="1"/>
  <c r="F75" i="4"/>
  <c r="G75" i="4" s="1"/>
  <c r="C76" i="4"/>
  <c r="D53" i="4"/>
  <c r="H53" i="4" s="1"/>
  <c r="V43" i="4"/>
  <c r="W43" i="4" s="1"/>
  <c r="V42" i="5"/>
  <c r="W42" i="5" s="1"/>
  <c r="D52" i="5"/>
  <c r="H52" i="5" s="1"/>
  <c r="F53" i="5"/>
  <c r="G53" i="5" s="1"/>
  <c r="C54" i="5"/>
  <c r="U44" i="5"/>
  <c r="U67" i="4" l="1"/>
  <c r="C77" i="4"/>
  <c r="F76" i="4"/>
  <c r="G76" i="4" s="1"/>
  <c r="D54" i="4"/>
  <c r="H54" i="4" s="1"/>
  <c r="V44" i="4"/>
  <c r="W44" i="4" s="1"/>
  <c r="D53" i="5"/>
  <c r="H53" i="5" s="1"/>
  <c r="V43" i="5"/>
  <c r="W43" i="5" s="1"/>
  <c r="C55" i="5"/>
  <c r="U45" i="5"/>
  <c r="F54" i="5"/>
  <c r="G54" i="5" s="1"/>
  <c r="D55" i="4" l="1"/>
  <c r="H55" i="4" s="1"/>
  <c r="V45" i="4"/>
  <c r="W45" i="4" s="1"/>
  <c r="U68" i="4"/>
  <c r="F77" i="4"/>
  <c r="G77" i="4" s="1"/>
  <c r="C78" i="4"/>
  <c r="C56" i="5"/>
  <c r="U46" i="5"/>
  <c r="F55" i="5"/>
  <c r="G55" i="5" s="1"/>
  <c r="D54" i="5"/>
  <c r="H54" i="5" s="1"/>
  <c r="V44" i="5"/>
  <c r="W44" i="5" s="1"/>
  <c r="U69" i="4" l="1"/>
  <c r="C79" i="4"/>
  <c r="F78" i="4"/>
  <c r="G78" i="4" s="1"/>
  <c r="D56" i="4"/>
  <c r="H56" i="4" s="1"/>
  <c r="V46" i="4"/>
  <c r="W46" i="4" s="1"/>
  <c r="D55" i="5"/>
  <c r="H55" i="5" s="1"/>
  <c r="V45" i="5"/>
  <c r="W45" i="5" s="1"/>
  <c r="F56" i="5"/>
  <c r="G56" i="5" s="1"/>
  <c r="U47" i="5"/>
  <c r="C57" i="5"/>
  <c r="U70" i="4" l="1"/>
  <c r="C80" i="4"/>
  <c r="F79" i="4"/>
  <c r="G79" i="4" s="1"/>
  <c r="D57" i="4"/>
  <c r="H57" i="4" s="1"/>
  <c r="V47" i="4"/>
  <c r="W47" i="4" s="1"/>
  <c r="F57" i="5"/>
  <c r="G57" i="5" s="1"/>
  <c r="C58" i="5"/>
  <c r="U48" i="5"/>
  <c r="V46" i="5"/>
  <c r="W46" i="5" s="1"/>
  <c r="D56" i="5"/>
  <c r="H56" i="5" s="1"/>
  <c r="D58" i="4" l="1"/>
  <c r="H58" i="4" s="1"/>
  <c r="V48" i="4"/>
  <c r="W48" i="4" s="1"/>
  <c r="U71" i="4"/>
  <c r="F80" i="4"/>
  <c r="G80" i="4" s="1"/>
  <c r="C81" i="4"/>
  <c r="C59" i="5"/>
  <c r="U49" i="5"/>
  <c r="F58" i="5"/>
  <c r="G58" i="5" s="1"/>
  <c r="D57" i="5"/>
  <c r="H57" i="5" s="1"/>
  <c r="V47" i="5"/>
  <c r="W47" i="5" s="1"/>
  <c r="U72" i="4" l="1"/>
  <c r="C82" i="4"/>
  <c r="F81" i="4"/>
  <c r="G81" i="4" s="1"/>
  <c r="D59" i="4"/>
  <c r="H59" i="4" s="1"/>
  <c r="V49" i="4"/>
  <c r="W49" i="4" s="1"/>
  <c r="C60" i="5"/>
  <c r="U50" i="5"/>
  <c r="F59" i="5"/>
  <c r="G59" i="5" s="1"/>
  <c r="D58" i="5"/>
  <c r="H58" i="5" s="1"/>
  <c r="V48" i="5"/>
  <c r="W48" i="5" s="1"/>
  <c r="D60" i="4" l="1"/>
  <c r="H60" i="4" s="1"/>
  <c r="V50" i="4"/>
  <c r="W50" i="4" s="1"/>
  <c r="U73" i="4"/>
  <c r="C83" i="4"/>
  <c r="F82" i="4"/>
  <c r="G82" i="4" s="1"/>
  <c r="D59" i="5"/>
  <c r="H59" i="5" s="1"/>
  <c r="V49" i="5"/>
  <c r="W49" i="5" s="1"/>
  <c r="F60" i="5"/>
  <c r="G60" i="5" s="1"/>
  <c r="U51" i="5"/>
  <c r="C61" i="5"/>
  <c r="U74" i="4" l="1"/>
  <c r="C84" i="4"/>
  <c r="F83" i="4"/>
  <c r="G83" i="4" s="1"/>
  <c r="D61" i="4"/>
  <c r="H61" i="4" s="1"/>
  <c r="V51" i="4"/>
  <c r="W51" i="4" s="1"/>
  <c r="F61" i="5"/>
  <c r="G61" i="5" s="1"/>
  <c r="C62" i="5"/>
  <c r="U52" i="5"/>
  <c r="V50" i="5"/>
  <c r="W50" i="5" s="1"/>
  <c r="D60" i="5"/>
  <c r="H60" i="5" s="1"/>
  <c r="D62" i="4" l="1"/>
  <c r="H62" i="4" s="1"/>
  <c r="K9" i="4"/>
  <c r="V52" i="4"/>
  <c r="W52" i="4" s="1"/>
  <c r="U75" i="4"/>
  <c r="F84" i="4"/>
  <c r="G84" i="4" s="1"/>
  <c r="C85" i="4"/>
  <c r="C63" i="5"/>
  <c r="U53" i="5"/>
  <c r="F62" i="5"/>
  <c r="G62" i="5" s="1"/>
  <c r="D61" i="5"/>
  <c r="H61" i="5" s="1"/>
  <c r="V51" i="5"/>
  <c r="W51" i="5" s="1"/>
  <c r="U76" i="4" l="1"/>
  <c r="C86" i="4"/>
  <c r="F85" i="4"/>
  <c r="G85" i="4" s="1"/>
  <c r="D63" i="4"/>
  <c r="H63" i="4" s="1"/>
  <c r="V53" i="4"/>
  <c r="W53" i="4" s="1"/>
  <c r="C64" i="5"/>
  <c r="U54" i="5"/>
  <c r="F63" i="5"/>
  <c r="G63" i="5" s="1"/>
  <c r="D62" i="5"/>
  <c r="H62" i="5" s="1"/>
  <c r="V52" i="5"/>
  <c r="W52" i="5" s="1"/>
  <c r="K9" i="5"/>
  <c r="D64" i="4" l="1"/>
  <c r="H64" i="4" s="1"/>
  <c r="V54" i="4"/>
  <c r="W54" i="4" s="1"/>
  <c r="U77" i="4"/>
  <c r="C87" i="4"/>
  <c r="F86" i="4"/>
  <c r="G86" i="4" s="1"/>
  <c r="D63" i="5"/>
  <c r="H63" i="5" s="1"/>
  <c r="V53" i="5"/>
  <c r="W53" i="5" s="1"/>
  <c r="F64" i="5"/>
  <c r="G64" i="5" s="1"/>
  <c r="U55" i="5"/>
  <c r="C65" i="5"/>
  <c r="U78" i="4" l="1"/>
  <c r="C88" i="4"/>
  <c r="F87" i="4"/>
  <c r="G87" i="4" s="1"/>
  <c r="D65" i="4"/>
  <c r="H65" i="4" s="1"/>
  <c r="V55" i="4"/>
  <c r="W55" i="4" s="1"/>
  <c r="F65" i="5"/>
  <c r="G65" i="5" s="1"/>
  <c r="C66" i="5"/>
  <c r="U56" i="5"/>
  <c r="V54" i="5"/>
  <c r="W54" i="5" s="1"/>
  <c r="D64" i="5"/>
  <c r="H64" i="5" s="1"/>
  <c r="U79" i="4" l="1"/>
  <c r="C89" i="4"/>
  <c r="F88" i="4"/>
  <c r="G88" i="4" s="1"/>
  <c r="D66" i="4"/>
  <c r="H66" i="4" s="1"/>
  <c r="V56" i="4"/>
  <c r="W56" i="4" s="1"/>
  <c r="C67" i="5"/>
  <c r="U57" i="5"/>
  <c r="F66" i="5"/>
  <c r="G66" i="5" s="1"/>
  <c r="D65" i="5"/>
  <c r="H65" i="5" s="1"/>
  <c r="V55" i="5"/>
  <c r="W55" i="5" s="1"/>
  <c r="D67" i="4" l="1"/>
  <c r="H67" i="4" s="1"/>
  <c r="V57" i="4"/>
  <c r="W57" i="4" s="1"/>
  <c r="U80" i="4"/>
  <c r="C90" i="4"/>
  <c r="F89" i="4"/>
  <c r="G89" i="4" s="1"/>
  <c r="C68" i="5"/>
  <c r="U58" i="5"/>
  <c r="F67" i="5"/>
  <c r="G67" i="5" s="1"/>
  <c r="D66" i="5"/>
  <c r="H66" i="5" s="1"/>
  <c r="V56" i="5"/>
  <c r="W56" i="5" s="1"/>
  <c r="D68" i="4" l="1"/>
  <c r="H68" i="4" s="1"/>
  <c r="V58" i="4"/>
  <c r="W58" i="4" s="1"/>
  <c r="U81" i="4"/>
  <c r="C91" i="4"/>
  <c r="F90" i="4"/>
  <c r="G90" i="4" s="1"/>
  <c r="D67" i="5"/>
  <c r="H67" i="5" s="1"/>
  <c r="V57" i="5"/>
  <c r="W57" i="5" s="1"/>
  <c r="F68" i="5"/>
  <c r="G68" i="5" s="1"/>
  <c r="U59" i="5"/>
  <c r="C69" i="5"/>
  <c r="U82" i="4" l="1"/>
  <c r="F91" i="4"/>
  <c r="G91" i="4" s="1"/>
  <c r="C92" i="4"/>
  <c r="D69" i="4"/>
  <c r="H69" i="4" s="1"/>
  <c r="V59" i="4"/>
  <c r="W59" i="4" s="1"/>
  <c r="F69" i="5"/>
  <c r="G69" i="5" s="1"/>
  <c r="C70" i="5"/>
  <c r="U60" i="5"/>
  <c r="V58" i="5"/>
  <c r="W58" i="5" s="1"/>
  <c r="D68" i="5"/>
  <c r="H68" i="5" s="1"/>
  <c r="D70" i="4" l="1"/>
  <c r="H70" i="4" s="1"/>
  <c r="V60" i="4"/>
  <c r="W60" i="4" s="1"/>
  <c r="U83" i="4"/>
  <c r="C93" i="4"/>
  <c r="F92" i="4"/>
  <c r="G92" i="4" s="1"/>
  <c r="C71" i="5"/>
  <c r="U61" i="5"/>
  <c r="F70" i="5"/>
  <c r="G70" i="5" s="1"/>
  <c r="D69" i="5"/>
  <c r="H69" i="5" s="1"/>
  <c r="V59" i="5"/>
  <c r="W59" i="5" s="1"/>
  <c r="U84" i="4" l="1"/>
  <c r="C94" i="4"/>
  <c r="F93" i="4"/>
  <c r="G93" i="4" s="1"/>
  <c r="D71" i="4"/>
  <c r="H71" i="4" s="1"/>
  <c r="V61" i="4"/>
  <c r="W61" i="4" s="1"/>
  <c r="C72" i="5"/>
  <c r="U62" i="5"/>
  <c r="F71" i="5"/>
  <c r="G71" i="5" s="1"/>
  <c r="D70" i="5"/>
  <c r="H70" i="5" s="1"/>
  <c r="V60" i="5"/>
  <c r="W60" i="5" s="1"/>
  <c r="D72" i="4" l="1"/>
  <c r="H72" i="4" s="1"/>
  <c r="V62" i="4"/>
  <c r="W62" i="4" s="1"/>
  <c r="U85" i="4"/>
  <c r="F94" i="4"/>
  <c r="G94" i="4" s="1"/>
  <c r="C95" i="4"/>
  <c r="D71" i="5"/>
  <c r="H71" i="5" s="1"/>
  <c r="V61" i="5"/>
  <c r="W61" i="5" s="1"/>
  <c r="F72" i="5"/>
  <c r="G72" i="5" s="1"/>
  <c r="U63" i="5"/>
  <c r="C73" i="5"/>
  <c r="D73" i="4" l="1"/>
  <c r="H73" i="4" s="1"/>
  <c r="V63" i="4"/>
  <c r="W63" i="4" s="1"/>
  <c r="U86" i="4"/>
  <c r="C96" i="4"/>
  <c r="F95" i="4"/>
  <c r="G95" i="4" s="1"/>
  <c r="F73" i="5"/>
  <c r="G73" i="5" s="1"/>
  <c r="C74" i="5"/>
  <c r="U64" i="5"/>
  <c r="V62" i="5"/>
  <c r="W62" i="5" s="1"/>
  <c r="D72" i="5"/>
  <c r="H72" i="5" s="1"/>
  <c r="U87" i="4" l="1"/>
  <c r="F96" i="4"/>
  <c r="G96" i="4" s="1"/>
  <c r="C97" i="4"/>
  <c r="D74" i="4"/>
  <c r="H74" i="4" s="1"/>
  <c r="V64" i="4"/>
  <c r="W64" i="4" s="1"/>
  <c r="K10" i="4"/>
  <c r="C75" i="5"/>
  <c r="U65" i="5"/>
  <c r="F74" i="5"/>
  <c r="G74" i="5" s="1"/>
  <c r="D73" i="5"/>
  <c r="H73" i="5" s="1"/>
  <c r="V63" i="5"/>
  <c r="W63" i="5" s="1"/>
  <c r="D75" i="4" l="1"/>
  <c r="H75" i="4" s="1"/>
  <c r="V65" i="4"/>
  <c r="W65" i="4" s="1"/>
  <c r="U88" i="4"/>
  <c r="F97" i="4"/>
  <c r="G97" i="4" s="1"/>
  <c r="C98" i="4"/>
  <c r="C76" i="5"/>
  <c r="U66" i="5"/>
  <c r="F75" i="5"/>
  <c r="G75" i="5" s="1"/>
  <c r="D74" i="5"/>
  <c r="H74" i="5" s="1"/>
  <c r="V64" i="5"/>
  <c r="W64" i="5" s="1"/>
  <c r="K10" i="5"/>
  <c r="U89" i="4" l="1"/>
  <c r="F98" i="4"/>
  <c r="G98" i="4" s="1"/>
  <c r="C99" i="4"/>
  <c r="D76" i="4"/>
  <c r="H76" i="4" s="1"/>
  <c r="V66" i="4"/>
  <c r="W66" i="4" s="1"/>
  <c r="D75" i="5"/>
  <c r="H75" i="5" s="1"/>
  <c r="V65" i="5"/>
  <c r="W65" i="5" s="1"/>
  <c r="F76" i="5"/>
  <c r="G76" i="5" s="1"/>
  <c r="U67" i="5"/>
  <c r="C77" i="5"/>
  <c r="D77" i="4" l="1"/>
  <c r="H77" i="4" s="1"/>
  <c r="V67" i="4"/>
  <c r="W67" i="4" s="1"/>
  <c r="U90" i="4"/>
  <c r="F99" i="4"/>
  <c r="G99" i="4" s="1"/>
  <c r="C100" i="4"/>
  <c r="F77" i="5"/>
  <c r="G77" i="5" s="1"/>
  <c r="C78" i="5"/>
  <c r="U68" i="5"/>
  <c r="V66" i="5"/>
  <c r="W66" i="5" s="1"/>
  <c r="D76" i="5"/>
  <c r="H76" i="5" s="1"/>
  <c r="U91" i="4" l="1"/>
  <c r="C101" i="4"/>
  <c r="F100" i="4"/>
  <c r="G100" i="4" s="1"/>
  <c r="D78" i="4"/>
  <c r="H78" i="4" s="1"/>
  <c r="V68" i="4"/>
  <c r="W68" i="4" s="1"/>
  <c r="C79" i="5"/>
  <c r="U69" i="5"/>
  <c r="F78" i="5"/>
  <c r="G78" i="5" s="1"/>
  <c r="D77" i="5"/>
  <c r="H77" i="5" s="1"/>
  <c r="V67" i="5"/>
  <c r="W67" i="5" s="1"/>
  <c r="U92" i="4" l="1"/>
  <c r="C102" i="4"/>
  <c r="F101" i="4"/>
  <c r="G101" i="4" s="1"/>
  <c r="D79" i="4"/>
  <c r="H79" i="4" s="1"/>
  <c r="V69" i="4"/>
  <c r="W69" i="4" s="1"/>
  <c r="D78" i="5"/>
  <c r="H78" i="5" s="1"/>
  <c r="V68" i="5"/>
  <c r="W68" i="5" s="1"/>
  <c r="C80" i="5"/>
  <c r="U70" i="5"/>
  <c r="F79" i="5"/>
  <c r="G79" i="5" s="1"/>
  <c r="D80" i="4" l="1"/>
  <c r="H80" i="4" s="1"/>
  <c r="V70" i="4"/>
  <c r="W70" i="4" s="1"/>
  <c r="U93" i="4"/>
  <c r="F102" i="4"/>
  <c r="G102" i="4" s="1"/>
  <c r="C103" i="4"/>
  <c r="F80" i="5"/>
  <c r="G80" i="5" s="1"/>
  <c r="U71" i="5"/>
  <c r="C81" i="5"/>
  <c r="D79" i="5"/>
  <c r="H79" i="5" s="1"/>
  <c r="V69" i="5"/>
  <c r="W69" i="5" s="1"/>
  <c r="F103" i="4" l="1"/>
  <c r="G103" i="4" s="1"/>
  <c r="C104" i="4"/>
  <c r="U94" i="4"/>
  <c r="D81" i="4"/>
  <c r="H81" i="4" s="1"/>
  <c r="V71" i="4"/>
  <c r="W71" i="4" s="1"/>
  <c r="V70" i="5"/>
  <c r="W70" i="5" s="1"/>
  <c r="D80" i="5"/>
  <c r="H80" i="5" s="1"/>
  <c r="F81" i="5"/>
  <c r="G81" i="5" s="1"/>
  <c r="C82" i="5"/>
  <c r="U72" i="5"/>
  <c r="D82" i="4" l="1"/>
  <c r="H82" i="4" s="1"/>
  <c r="V72" i="4"/>
  <c r="W72" i="4" s="1"/>
  <c r="U95" i="4"/>
  <c r="F104" i="4"/>
  <c r="G104" i="4" s="1"/>
  <c r="C105" i="4"/>
  <c r="D81" i="5"/>
  <c r="H81" i="5" s="1"/>
  <c r="V71" i="5"/>
  <c r="W71" i="5" s="1"/>
  <c r="C83" i="5"/>
  <c r="U73" i="5"/>
  <c r="F82" i="5"/>
  <c r="G82" i="5" s="1"/>
  <c r="U96" i="4" l="1"/>
  <c r="F105" i="4"/>
  <c r="G105" i="4" s="1"/>
  <c r="C106" i="4"/>
  <c r="D83" i="4"/>
  <c r="H83" i="4" s="1"/>
  <c r="V73" i="4"/>
  <c r="W73" i="4" s="1"/>
  <c r="C84" i="5"/>
  <c r="U74" i="5"/>
  <c r="F83" i="5"/>
  <c r="G83" i="5" s="1"/>
  <c r="D82" i="5"/>
  <c r="H82" i="5" s="1"/>
  <c r="V72" i="5"/>
  <c r="W72" i="5" s="1"/>
  <c r="C107" i="4" l="1"/>
  <c r="U97" i="4"/>
  <c r="F106" i="4"/>
  <c r="G106" i="4" s="1"/>
  <c r="D84" i="4"/>
  <c r="H84" i="4" s="1"/>
  <c r="V74" i="4"/>
  <c r="W74" i="4" s="1"/>
  <c r="D83" i="5"/>
  <c r="H83" i="5" s="1"/>
  <c r="V73" i="5"/>
  <c r="W73" i="5" s="1"/>
  <c r="F84" i="5"/>
  <c r="G84" i="5" s="1"/>
  <c r="U75" i="5"/>
  <c r="C85" i="5"/>
  <c r="D85" i="4" l="1"/>
  <c r="H85" i="4" s="1"/>
  <c r="V75" i="4"/>
  <c r="W75" i="4" s="1"/>
  <c r="U98" i="4"/>
  <c r="C108" i="4"/>
  <c r="F107" i="4"/>
  <c r="G107" i="4" s="1"/>
  <c r="F85" i="5"/>
  <c r="G85" i="5" s="1"/>
  <c r="C86" i="5"/>
  <c r="U76" i="5"/>
  <c r="V74" i="5"/>
  <c r="W74" i="5" s="1"/>
  <c r="D84" i="5"/>
  <c r="H84" i="5" s="1"/>
  <c r="U99" i="4" l="1"/>
  <c r="C109" i="4"/>
  <c r="F108" i="4"/>
  <c r="G108" i="4" s="1"/>
  <c r="D86" i="4"/>
  <c r="H86" i="4" s="1"/>
  <c r="V76" i="4"/>
  <c r="W76" i="4" s="1"/>
  <c r="K11" i="4"/>
  <c r="C87" i="5"/>
  <c r="U77" i="5"/>
  <c r="F86" i="5"/>
  <c r="G86" i="5" s="1"/>
  <c r="D85" i="5"/>
  <c r="H85" i="5" s="1"/>
  <c r="V75" i="5"/>
  <c r="W75" i="5" s="1"/>
  <c r="D87" i="4" l="1"/>
  <c r="H87" i="4" s="1"/>
  <c r="V77" i="4"/>
  <c r="W77" i="4" s="1"/>
  <c r="U100" i="4"/>
  <c r="C110" i="4"/>
  <c r="F109" i="4"/>
  <c r="G109" i="4" s="1"/>
  <c r="C88" i="5"/>
  <c r="U78" i="5"/>
  <c r="F87" i="5"/>
  <c r="G87" i="5" s="1"/>
  <c r="D86" i="5"/>
  <c r="H86" i="5" s="1"/>
  <c r="V76" i="5"/>
  <c r="W76" i="5" s="1"/>
  <c r="K11" i="5"/>
  <c r="U101" i="4" l="1"/>
  <c r="C111" i="4"/>
  <c r="F110" i="4"/>
  <c r="G110" i="4" s="1"/>
  <c r="D88" i="4"/>
  <c r="H88" i="4" s="1"/>
  <c r="V78" i="4"/>
  <c r="W78" i="4" s="1"/>
  <c r="D87" i="5"/>
  <c r="H87" i="5" s="1"/>
  <c r="V77" i="5"/>
  <c r="W77" i="5" s="1"/>
  <c r="F88" i="5"/>
  <c r="G88" i="5" s="1"/>
  <c r="U79" i="5"/>
  <c r="C89" i="5"/>
  <c r="D89" i="4" l="1"/>
  <c r="H89" i="4" s="1"/>
  <c r="V79" i="4"/>
  <c r="W79" i="4" s="1"/>
  <c r="U102" i="4"/>
  <c r="C112" i="4"/>
  <c r="F111" i="4"/>
  <c r="G111" i="4" s="1"/>
  <c r="F89" i="5"/>
  <c r="G89" i="5" s="1"/>
  <c r="C90" i="5"/>
  <c r="U80" i="5"/>
  <c r="V78" i="5"/>
  <c r="W78" i="5" s="1"/>
  <c r="D88" i="5"/>
  <c r="H88" i="5" s="1"/>
  <c r="U103" i="4" l="1"/>
  <c r="C113" i="4"/>
  <c r="F112" i="4"/>
  <c r="G112" i="4" s="1"/>
  <c r="D90" i="4"/>
  <c r="H90" i="4" s="1"/>
  <c r="V80" i="4"/>
  <c r="W80" i="4" s="1"/>
  <c r="C91" i="5"/>
  <c r="U81" i="5"/>
  <c r="F90" i="5"/>
  <c r="G90" i="5" s="1"/>
  <c r="D89" i="5"/>
  <c r="H89" i="5" s="1"/>
  <c r="V79" i="5"/>
  <c r="W79" i="5" s="1"/>
  <c r="D91" i="4" l="1"/>
  <c r="H91" i="4" s="1"/>
  <c r="V81" i="4"/>
  <c r="W81" i="4" s="1"/>
  <c r="U104" i="4"/>
  <c r="C114" i="4"/>
  <c r="F113" i="4"/>
  <c r="G113" i="4" s="1"/>
  <c r="C92" i="5"/>
  <c r="U82" i="5"/>
  <c r="F91" i="5"/>
  <c r="G91" i="5" s="1"/>
  <c r="D90" i="5"/>
  <c r="H90" i="5" s="1"/>
  <c r="V80" i="5"/>
  <c r="W80" i="5" s="1"/>
  <c r="U105" i="4" l="1"/>
  <c r="C115" i="4"/>
  <c r="F114" i="4"/>
  <c r="G114" i="4" s="1"/>
  <c r="D92" i="4"/>
  <c r="H92" i="4" s="1"/>
  <c r="V82" i="4"/>
  <c r="W82" i="4" s="1"/>
  <c r="D91" i="5"/>
  <c r="H91" i="5" s="1"/>
  <c r="V81" i="5"/>
  <c r="W81" i="5" s="1"/>
  <c r="F92" i="5"/>
  <c r="G92" i="5" s="1"/>
  <c r="U83" i="5"/>
  <c r="C93" i="5"/>
  <c r="D93" i="4" l="1"/>
  <c r="H93" i="4" s="1"/>
  <c r="V83" i="4"/>
  <c r="W83" i="4" s="1"/>
  <c r="U106" i="4"/>
  <c r="C116" i="4"/>
  <c r="F115" i="4"/>
  <c r="G115" i="4" s="1"/>
  <c r="F93" i="5"/>
  <c r="G93" i="5" s="1"/>
  <c r="C94" i="5"/>
  <c r="U84" i="5"/>
  <c r="V82" i="5"/>
  <c r="W82" i="5" s="1"/>
  <c r="D92" i="5"/>
  <c r="H92" i="5" s="1"/>
  <c r="U107" i="4" l="1"/>
  <c r="C117" i="4"/>
  <c r="F116" i="4"/>
  <c r="G116" i="4" s="1"/>
  <c r="D94" i="4"/>
  <c r="H94" i="4" s="1"/>
  <c r="V84" i="4"/>
  <c r="W84" i="4" s="1"/>
  <c r="C95" i="5"/>
  <c r="U85" i="5"/>
  <c r="F94" i="5"/>
  <c r="G94" i="5" s="1"/>
  <c r="D93" i="5"/>
  <c r="H93" i="5" s="1"/>
  <c r="V83" i="5"/>
  <c r="W83" i="5" s="1"/>
  <c r="D95" i="4" l="1"/>
  <c r="H95" i="4" s="1"/>
  <c r="V85" i="4"/>
  <c r="W85" i="4" s="1"/>
  <c r="U108" i="4"/>
  <c r="C118" i="4"/>
  <c r="F117" i="4"/>
  <c r="G117" i="4" s="1"/>
  <c r="D94" i="5"/>
  <c r="H94" i="5" s="1"/>
  <c r="V84" i="5"/>
  <c r="W84" i="5" s="1"/>
  <c r="C96" i="5"/>
  <c r="U86" i="5"/>
  <c r="F95" i="5"/>
  <c r="G95" i="5" s="1"/>
  <c r="U109" i="4" l="1"/>
  <c r="C119" i="4"/>
  <c r="F118" i="4"/>
  <c r="G118" i="4" s="1"/>
  <c r="D96" i="4"/>
  <c r="H96" i="4" s="1"/>
  <c r="V86" i="4"/>
  <c r="W86" i="4" s="1"/>
  <c r="F96" i="5"/>
  <c r="G96" i="5" s="1"/>
  <c r="U87" i="5"/>
  <c r="C97" i="5"/>
  <c r="D95" i="5"/>
  <c r="H95" i="5" s="1"/>
  <c r="V85" i="5"/>
  <c r="W85" i="5" s="1"/>
  <c r="U110" i="4" l="1"/>
  <c r="C120" i="4"/>
  <c r="F119" i="4"/>
  <c r="G119" i="4" s="1"/>
  <c r="D97" i="4"/>
  <c r="H97" i="4" s="1"/>
  <c r="V87" i="4"/>
  <c r="W87" i="4" s="1"/>
  <c r="V86" i="5"/>
  <c r="W86" i="5" s="1"/>
  <c r="D96" i="5"/>
  <c r="H96" i="5" s="1"/>
  <c r="F97" i="5"/>
  <c r="G97" i="5" s="1"/>
  <c r="C98" i="5"/>
  <c r="U88" i="5"/>
  <c r="D98" i="4" l="1"/>
  <c r="H98" i="4" s="1"/>
  <c r="V88" i="4"/>
  <c r="W88" i="4" s="1"/>
  <c r="K12" i="4"/>
  <c r="U111" i="4"/>
  <c r="C121" i="4"/>
  <c r="F120" i="4"/>
  <c r="G120" i="4" s="1"/>
  <c r="C99" i="5"/>
  <c r="U89" i="5"/>
  <c r="F98" i="5"/>
  <c r="G98" i="5" s="1"/>
  <c r="D97" i="5"/>
  <c r="H97" i="5" s="1"/>
  <c r="V87" i="5"/>
  <c r="W87" i="5" s="1"/>
  <c r="U112" i="4" l="1"/>
  <c r="C122" i="4"/>
  <c r="F121" i="4"/>
  <c r="G121" i="4" s="1"/>
  <c r="D99" i="4"/>
  <c r="H99" i="4" s="1"/>
  <c r="V89" i="4"/>
  <c r="W89" i="4" s="1"/>
  <c r="D98" i="5"/>
  <c r="H98" i="5" s="1"/>
  <c r="V88" i="5"/>
  <c r="W88" i="5" s="1"/>
  <c r="K12" i="5"/>
  <c r="C100" i="5"/>
  <c r="U90" i="5"/>
  <c r="F99" i="5"/>
  <c r="G99" i="5" s="1"/>
  <c r="U113" i="4" l="1"/>
  <c r="C123" i="4"/>
  <c r="F122" i="4"/>
  <c r="G122" i="4" s="1"/>
  <c r="D100" i="4"/>
  <c r="H100" i="4" s="1"/>
  <c r="V90" i="4"/>
  <c r="W90" i="4" s="1"/>
  <c r="C101" i="5"/>
  <c r="F100" i="5"/>
  <c r="G100" i="5" s="1"/>
  <c r="U91" i="5"/>
  <c r="D99" i="5"/>
  <c r="H99" i="5" s="1"/>
  <c r="V89" i="5"/>
  <c r="W89" i="5" s="1"/>
  <c r="D101" i="4" l="1"/>
  <c r="H101" i="4" s="1"/>
  <c r="V91" i="4"/>
  <c r="W91" i="4" s="1"/>
  <c r="U114" i="4"/>
  <c r="C124" i="4"/>
  <c r="F123" i="4"/>
  <c r="G123" i="4" s="1"/>
  <c r="V90" i="5"/>
  <c r="W90" i="5" s="1"/>
  <c r="D100" i="5"/>
  <c r="H100" i="5" s="1"/>
  <c r="C102" i="5"/>
  <c r="F101" i="5"/>
  <c r="G101" i="5" s="1"/>
  <c r="U92" i="5"/>
  <c r="U115" i="4" l="1"/>
  <c r="C125" i="4"/>
  <c r="F124" i="4"/>
  <c r="G124" i="4" s="1"/>
  <c r="D102" i="4"/>
  <c r="H102" i="4" s="1"/>
  <c r="V92" i="4"/>
  <c r="W92" i="4" s="1"/>
  <c r="D101" i="5"/>
  <c r="H101" i="5" s="1"/>
  <c r="V91" i="5"/>
  <c r="W91" i="5" s="1"/>
  <c r="C103" i="5"/>
  <c r="F102" i="5"/>
  <c r="G102" i="5" s="1"/>
  <c r="U93" i="5"/>
  <c r="H26" i="3"/>
  <c r="H27" i="3"/>
  <c r="B10" i="3"/>
  <c r="B11" i="3" s="1"/>
  <c r="B12" i="3" s="1"/>
  <c r="H25" i="3" s="1"/>
  <c r="F6" i="3"/>
  <c r="F7" i="3" s="1"/>
  <c r="F8" i="3" s="1"/>
  <c r="F9" i="3" s="1"/>
  <c r="F10" i="3" s="1"/>
  <c r="F11" i="3" s="1"/>
  <c r="F12" i="3" s="1"/>
  <c r="F13" i="3" s="1"/>
  <c r="F14" i="3" s="1"/>
  <c r="F15" i="3" s="1"/>
  <c r="F16" i="3" s="1"/>
  <c r="F17" i="3" s="1"/>
  <c r="F18" i="3" s="1"/>
  <c r="F19" i="3" s="1"/>
  <c r="F20" i="3" s="1"/>
  <c r="F21" i="3" s="1"/>
  <c r="F22" i="3" s="1"/>
  <c r="F23" i="3" s="1"/>
  <c r="F24" i="3" s="1"/>
  <c r="F25" i="3" s="1"/>
  <c r="F26" i="3" s="1"/>
  <c r="F27" i="3" s="1"/>
  <c r="F28" i="3" s="1"/>
  <c r="G5" i="3"/>
  <c r="I5" i="3" s="1"/>
  <c r="G5" i="2"/>
  <c r="F6" i="2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D7" i="2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6" i="2"/>
  <c r="E5" i="2"/>
  <c r="E6" i="2" s="1"/>
  <c r="E7" i="2" s="1"/>
  <c r="E8" i="2" s="1"/>
  <c r="E9" i="2" s="1"/>
  <c r="E10" i="2" s="1"/>
  <c r="E11" i="2" s="1"/>
  <c r="E12" i="2" s="1"/>
  <c r="E13" i="2" s="1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B10" i="2"/>
  <c r="B11" i="2" s="1"/>
  <c r="H12" i="2" l="1"/>
  <c r="H20" i="2"/>
  <c r="H13" i="2"/>
  <c r="H21" i="2"/>
  <c r="H6" i="2"/>
  <c r="H22" i="2"/>
  <c r="H7" i="2"/>
  <c r="H10" i="2"/>
  <c r="H14" i="2"/>
  <c r="H15" i="2"/>
  <c r="H23" i="2"/>
  <c r="H16" i="2"/>
  <c r="H19" i="2"/>
  <c r="H8" i="2"/>
  <c r="H24" i="2"/>
  <c r="H18" i="2"/>
  <c r="H11" i="2"/>
  <c r="H9" i="2"/>
  <c r="H17" i="2"/>
  <c r="H5" i="2"/>
  <c r="J5" i="2" s="1"/>
  <c r="K5" i="2" s="1"/>
  <c r="G6" i="2" s="1"/>
  <c r="H28" i="3"/>
  <c r="D103" i="4"/>
  <c r="H103" i="4" s="1"/>
  <c r="V93" i="4"/>
  <c r="W93" i="4" s="1"/>
  <c r="U116" i="4"/>
  <c r="C126" i="4"/>
  <c r="F125" i="4"/>
  <c r="G125" i="4" s="1"/>
  <c r="F103" i="5"/>
  <c r="G103" i="5" s="1"/>
  <c r="U94" i="5"/>
  <c r="C104" i="5"/>
  <c r="D102" i="5"/>
  <c r="H102" i="5" s="1"/>
  <c r="V92" i="5"/>
  <c r="W92" i="5" s="1"/>
  <c r="H11" i="3"/>
  <c r="H8" i="3"/>
  <c r="H20" i="3"/>
  <c r="H19" i="3"/>
  <c r="H15" i="3"/>
  <c r="H14" i="3"/>
  <c r="H10" i="3"/>
  <c r="H7" i="3"/>
  <c r="H23" i="3"/>
  <c r="H18" i="3"/>
  <c r="H13" i="3"/>
  <c r="H5" i="3"/>
  <c r="J5" i="3" s="1"/>
  <c r="H6" i="3"/>
  <c r="H24" i="3"/>
  <c r="H22" i="3"/>
  <c r="H21" i="3"/>
  <c r="H17" i="3"/>
  <c r="H16" i="3"/>
  <c r="H12" i="3"/>
  <c r="H9" i="3"/>
  <c r="D104" i="4" l="1"/>
  <c r="H104" i="4" s="1"/>
  <c r="V94" i="4"/>
  <c r="W94" i="4" s="1"/>
  <c r="K5" i="3"/>
  <c r="G6" i="3" s="1"/>
  <c r="I6" i="3" s="1"/>
  <c r="U117" i="4"/>
  <c r="C127" i="4"/>
  <c r="F126" i="4"/>
  <c r="G126" i="4" s="1"/>
  <c r="K6" i="2"/>
  <c r="G7" i="2" s="1"/>
  <c r="I6" i="2"/>
  <c r="J6" i="2"/>
  <c r="V93" i="5"/>
  <c r="W93" i="5" s="1"/>
  <c r="D103" i="5"/>
  <c r="H103" i="5" s="1"/>
  <c r="F104" i="5"/>
  <c r="G104" i="5" s="1"/>
  <c r="C105" i="5"/>
  <c r="U95" i="5"/>
  <c r="J6" i="3" l="1"/>
  <c r="I7" i="2"/>
  <c r="J7" i="2" s="1"/>
  <c r="K7" i="2"/>
  <c r="G8" i="2" s="1"/>
  <c r="U118" i="4"/>
  <c r="F127" i="4"/>
  <c r="G127" i="4" s="1"/>
  <c r="C128" i="4"/>
  <c r="D105" i="4"/>
  <c r="H105" i="4" s="1"/>
  <c r="V95" i="4"/>
  <c r="W95" i="4" s="1"/>
  <c r="C106" i="5"/>
  <c r="F105" i="5"/>
  <c r="G105" i="5" s="1"/>
  <c r="U96" i="5"/>
  <c r="D104" i="5"/>
  <c r="H104" i="5" s="1"/>
  <c r="V94" i="5"/>
  <c r="W94" i="5" s="1"/>
  <c r="U119" i="4" l="1"/>
  <c r="C129" i="4"/>
  <c r="F128" i="4"/>
  <c r="G128" i="4" s="1"/>
  <c r="I8" i="2"/>
  <c r="J8" i="2" s="1"/>
  <c r="K8" i="2" s="1"/>
  <c r="G9" i="2" s="1"/>
  <c r="K6" i="3"/>
  <c r="G7" i="3" s="1"/>
  <c r="I7" i="3" s="1"/>
  <c r="D106" i="4"/>
  <c r="H106" i="4" s="1"/>
  <c r="V96" i="4"/>
  <c r="W96" i="4" s="1"/>
  <c r="D105" i="5"/>
  <c r="H105" i="5" s="1"/>
  <c r="V95" i="5"/>
  <c r="W95" i="5" s="1"/>
  <c r="C107" i="5"/>
  <c r="F106" i="5"/>
  <c r="G106" i="5" s="1"/>
  <c r="U97" i="5"/>
  <c r="I9" i="2" l="1"/>
  <c r="D107" i="4"/>
  <c r="H107" i="4" s="1"/>
  <c r="V97" i="4"/>
  <c r="W97" i="4" s="1"/>
  <c r="J7" i="3"/>
  <c r="U120" i="4"/>
  <c r="F129" i="4"/>
  <c r="G129" i="4" s="1"/>
  <c r="C130" i="4"/>
  <c r="F107" i="5"/>
  <c r="G107" i="5" s="1"/>
  <c r="U98" i="5"/>
  <c r="C108" i="5"/>
  <c r="D106" i="5"/>
  <c r="H106" i="5" s="1"/>
  <c r="V96" i="5"/>
  <c r="W96" i="5" s="1"/>
  <c r="K7" i="3" l="1"/>
  <c r="G8" i="3" s="1"/>
  <c r="I8" i="3" s="1"/>
  <c r="U121" i="4"/>
  <c r="C131" i="4"/>
  <c r="F130" i="4"/>
  <c r="G130" i="4" s="1"/>
  <c r="D108" i="4"/>
  <c r="H108" i="4" s="1"/>
  <c r="V98" i="4"/>
  <c r="W98" i="4" s="1"/>
  <c r="J9" i="2"/>
  <c r="F108" i="5"/>
  <c r="G108" i="5" s="1"/>
  <c r="C109" i="5"/>
  <c r="U99" i="5"/>
  <c r="V97" i="5"/>
  <c r="W97" i="5" s="1"/>
  <c r="D107" i="5"/>
  <c r="H107" i="5" s="1"/>
  <c r="K9" i="2" l="1"/>
  <c r="G10" i="2" s="1"/>
  <c r="I10" i="2" s="1"/>
  <c r="D109" i="4"/>
  <c r="H109" i="4" s="1"/>
  <c r="V99" i="4"/>
  <c r="U122" i="4"/>
  <c r="C132" i="4"/>
  <c r="F131" i="4"/>
  <c r="G131" i="4" s="1"/>
  <c r="J8" i="3"/>
  <c r="D108" i="5"/>
  <c r="H108" i="5" s="1"/>
  <c r="V98" i="5"/>
  <c r="W98" i="5" s="1"/>
  <c r="C110" i="5"/>
  <c r="F109" i="5"/>
  <c r="G109" i="5" s="1"/>
  <c r="U100" i="5"/>
  <c r="U123" i="4" l="1"/>
  <c r="C133" i="4"/>
  <c r="F132" i="4"/>
  <c r="G132" i="4" s="1"/>
  <c r="D110" i="4"/>
  <c r="H110" i="4" s="1"/>
  <c r="V100" i="4"/>
  <c r="W100" i="4" s="1"/>
  <c r="K13" i="4"/>
  <c r="K8" i="3"/>
  <c r="G9" i="3" s="1"/>
  <c r="I9" i="3" s="1"/>
  <c r="J10" i="2"/>
  <c r="C111" i="5"/>
  <c r="U101" i="5"/>
  <c r="F110" i="5"/>
  <c r="G110" i="5" s="1"/>
  <c r="D109" i="5"/>
  <c r="H109" i="5" s="1"/>
  <c r="V99" i="5"/>
  <c r="W99" i="5" s="1"/>
  <c r="J9" i="3" l="1"/>
  <c r="U124" i="4"/>
  <c r="C134" i="4"/>
  <c r="F133" i="4"/>
  <c r="G133" i="4" s="1"/>
  <c r="D111" i="4"/>
  <c r="H111" i="4" s="1"/>
  <c r="V101" i="4"/>
  <c r="W101" i="4" s="1"/>
  <c r="K10" i="2"/>
  <c r="G11" i="2" s="1"/>
  <c r="D110" i="5"/>
  <c r="H110" i="5" s="1"/>
  <c r="V100" i="5"/>
  <c r="W100" i="5" s="1"/>
  <c r="K13" i="5"/>
  <c r="F111" i="5"/>
  <c r="G111" i="5" s="1"/>
  <c r="U102" i="5"/>
  <c r="C112" i="5"/>
  <c r="D112" i="4" l="1"/>
  <c r="H112" i="4" s="1"/>
  <c r="V102" i="4"/>
  <c r="W102" i="4" s="1"/>
  <c r="U125" i="4"/>
  <c r="F134" i="4"/>
  <c r="G134" i="4" s="1"/>
  <c r="C135" i="4"/>
  <c r="K9" i="3"/>
  <c r="G10" i="3" s="1"/>
  <c r="I10" i="3" s="1"/>
  <c r="I11" i="2"/>
  <c r="F112" i="5"/>
  <c r="G112" i="5" s="1"/>
  <c r="C113" i="5"/>
  <c r="U103" i="5"/>
  <c r="D111" i="5"/>
  <c r="H111" i="5" s="1"/>
  <c r="V101" i="5"/>
  <c r="W101" i="5" s="1"/>
  <c r="J11" i="2" l="1"/>
  <c r="U126" i="4"/>
  <c r="C136" i="4"/>
  <c r="F135" i="4"/>
  <c r="G135" i="4" s="1"/>
  <c r="J10" i="3"/>
  <c r="D113" i="4"/>
  <c r="H113" i="4" s="1"/>
  <c r="V103" i="4"/>
  <c r="W103" i="4" s="1"/>
  <c r="D112" i="5"/>
  <c r="H112" i="5" s="1"/>
  <c r="V102" i="5"/>
  <c r="W102" i="5" s="1"/>
  <c r="C114" i="5"/>
  <c r="U104" i="5"/>
  <c r="F113" i="5"/>
  <c r="G113" i="5" s="1"/>
  <c r="K10" i="3"/>
  <c r="G11" i="3" s="1"/>
  <c r="U127" i="4" l="1"/>
  <c r="C137" i="4"/>
  <c r="F136" i="4"/>
  <c r="G136" i="4" s="1"/>
  <c r="D114" i="4"/>
  <c r="H114" i="4" s="1"/>
  <c r="V104" i="4"/>
  <c r="W104" i="4" s="1"/>
  <c r="R7" i="2"/>
  <c r="K11" i="2"/>
  <c r="G12" i="2" s="1"/>
  <c r="C115" i="5"/>
  <c r="U105" i="5"/>
  <c r="F114" i="5"/>
  <c r="G114" i="5" s="1"/>
  <c r="D113" i="5"/>
  <c r="H113" i="5" s="1"/>
  <c r="V103" i="5"/>
  <c r="W103" i="5" s="1"/>
  <c r="I11" i="3"/>
  <c r="I12" i="2" l="1"/>
  <c r="D115" i="4"/>
  <c r="H115" i="4" s="1"/>
  <c r="V105" i="4"/>
  <c r="W105" i="4" s="1"/>
  <c r="U128" i="4"/>
  <c r="C138" i="4"/>
  <c r="F137" i="4"/>
  <c r="G137" i="4" s="1"/>
  <c r="D114" i="5"/>
  <c r="H114" i="5" s="1"/>
  <c r="V104" i="5"/>
  <c r="W104" i="5" s="1"/>
  <c r="F115" i="5"/>
  <c r="G115" i="5" s="1"/>
  <c r="U106" i="5"/>
  <c r="C116" i="5"/>
  <c r="J11" i="3"/>
  <c r="U129" i="4" l="1"/>
  <c r="C139" i="4"/>
  <c r="F138" i="4"/>
  <c r="G138" i="4" s="1"/>
  <c r="D116" i="4"/>
  <c r="H116" i="4" s="1"/>
  <c r="V106" i="4"/>
  <c r="W106" i="4" s="1"/>
  <c r="J12" i="2"/>
  <c r="F116" i="5"/>
  <c r="G116" i="5" s="1"/>
  <c r="C117" i="5"/>
  <c r="U107" i="5"/>
  <c r="V105" i="5"/>
  <c r="W105" i="5" s="1"/>
  <c r="D115" i="5"/>
  <c r="H115" i="5" s="1"/>
  <c r="K11" i="3"/>
  <c r="G12" i="3" s="1"/>
  <c r="R9" i="2" l="1"/>
  <c r="K12" i="2"/>
  <c r="G13" i="2" s="1"/>
  <c r="D117" i="4"/>
  <c r="H117" i="4" s="1"/>
  <c r="V107" i="4"/>
  <c r="W107" i="4" s="1"/>
  <c r="U130" i="4"/>
  <c r="F139" i="4"/>
  <c r="G139" i="4" s="1"/>
  <c r="C140" i="4"/>
  <c r="C118" i="5"/>
  <c r="U108" i="5"/>
  <c r="F117" i="5"/>
  <c r="G117" i="5" s="1"/>
  <c r="D116" i="5"/>
  <c r="H116" i="5" s="1"/>
  <c r="V106" i="5"/>
  <c r="W106" i="5" s="1"/>
  <c r="I12" i="3"/>
  <c r="U131" i="4" l="1"/>
  <c r="C141" i="4"/>
  <c r="F140" i="4"/>
  <c r="G140" i="4" s="1"/>
  <c r="D118" i="4"/>
  <c r="H118" i="4" s="1"/>
  <c r="V108" i="4"/>
  <c r="W108" i="4" s="1"/>
  <c r="I13" i="2"/>
  <c r="J13" i="2" s="1"/>
  <c r="K13" i="2" s="1"/>
  <c r="G14" i="2" s="1"/>
  <c r="I14" i="2" s="1"/>
  <c r="J14" i="2" s="1"/>
  <c r="K14" i="2" s="1"/>
  <c r="G15" i="2" s="1"/>
  <c r="D117" i="5"/>
  <c r="H117" i="5" s="1"/>
  <c r="V107" i="5"/>
  <c r="W107" i="5" s="1"/>
  <c r="C119" i="5"/>
  <c r="U109" i="5"/>
  <c r="F118" i="5"/>
  <c r="G118" i="5" s="1"/>
  <c r="J12" i="3"/>
  <c r="I15" i="2" l="1"/>
  <c r="J15" i="2" s="1"/>
  <c r="K15" i="2" s="1"/>
  <c r="G16" i="2" s="1"/>
  <c r="D119" i="4"/>
  <c r="H119" i="4" s="1"/>
  <c r="V109" i="4"/>
  <c r="W109" i="4" s="1"/>
  <c r="U132" i="4"/>
  <c r="C142" i="4"/>
  <c r="F141" i="4"/>
  <c r="G141" i="4" s="1"/>
  <c r="F119" i="5"/>
  <c r="G119" i="5" s="1"/>
  <c r="U110" i="5"/>
  <c r="C120" i="5"/>
  <c r="D118" i="5"/>
  <c r="H118" i="5" s="1"/>
  <c r="V108" i="5"/>
  <c r="W108" i="5" s="1"/>
  <c r="K12" i="3"/>
  <c r="G13" i="3" s="1"/>
  <c r="I16" i="2" l="1"/>
  <c r="J16" i="2" s="1"/>
  <c r="K16" i="2" s="1"/>
  <c r="G17" i="2" s="1"/>
  <c r="U133" i="4"/>
  <c r="F142" i="4"/>
  <c r="G142" i="4" s="1"/>
  <c r="C143" i="4"/>
  <c r="D120" i="4"/>
  <c r="H120" i="4" s="1"/>
  <c r="V110" i="4"/>
  <c r="W110" i="4" s="1"/>
  <c r="V109" i="5"/>
  <c r="W109" i="5" s="1"/>
  <c r="D119" i="5"/>
  <c r="H119" i="5" s="1"/>
  <c r="F120" i="5"/>
  <c r="G120" i="5" s="1"/>
  <c r="C121" i="5"/>
  <c r="U111" i="5"/>
  <c r="I13" i="3"/>
  <c r="J13" i="3" s="1"/>
  <c r="K13" i="3" s="1"/>
  <c r="G14" i="3" s="1"/>
  <c r="I17" i="2" l="1"/>
  <c r="J17" i="2" s="1"/>
  <c r="K17" i="2"/>
  <c r="G18" i="2" s="1"/>
  <c r="I18" i="2" s="1"/>
  <c r="J18" i="2" s="1"/>
  <c r="K18" i="2" s="1"/>
  <c r="G19" i="2" s="1"/>
  <c r="I19" i="2" s="1"/>
  <c r="J19" i="2" s="1"/>
  <c r="K19" i="2" s="1"/>
  <c r="G20" i="2" s="1"/>
  <c r="D121" i="4"/>
  <c r="H121" i="4" s="1"/>
  <c r="V111" i="4"/>
  <c r="W111" i="4" s="1"/>
  <c r="U134" i="4"/>
  <c r="C144" i="4"/>
  <c r="F143" i="4"/>
  <c r="G143" i="4" s="1"/>
  <c r="C122" i="5"/>
  <c r="U112" i="5"/>
  <c r="F121" i="5"/>
  <c r="G121" i="5" s="1"/>
  <c r="D120" i="5"/>
  <c r="H120" i="5" s="1"/>
  <c r="V110" i="5"/>
  <c r="W110" i="5" s="1"/>
  <c r="I14" i="3"/>
  <c r="J14" i="3" s="1"/>
  <c r="K14" i="3" s="1"/>
  <c r="G15" i="3" s="1"/>
  <c r="B6" i="1"/>
  <c r="D6" i="1" s="1"/>
  <c r="E6" i="1" s="1"/>
  <c r="E12" i="1" s="1"/>
  <c r="D10" i="1"/>
  <c r="E10" i="1" s="1"/>
  <c r="B7" i="1"/>
  <c r="D7" i="1" s="1"/>
  <c r="E7" i="1" s="1"/>
  <c r="B8" i="1"/>
  <c r="D8" i="1" s="1"/>
  <c r="E8" i="1" s="1"/>
  <c r="B9" i="1"/>
  <c r="D9" i="1" s="1"/>
  <c r="E9" i="1" s="1"/>
  <c r="B10" i="1"/>
  <c r="B11" i="1"/>
  <c r="D11" i="1" s="1"/>
  <c r="E11" i="1" s="1"/>
  <c r="U135" i="4" l="1"/>
  <c r="C145" i="4"/>
  <c r="F144" i="4"/>
  <c r="G144" i="4" s="1"/>
  <c r="D122" i="4"/>
  <c r="H122" i="4" s="1"/>
  <c r="K14" i="4"/>
  <c r="V112" i="4"/>
  <c r="W112" i="4" s="1"/>
  <c r="I20" i="2"/>
  <c r="J20" i="2" s="1"/>
  <c r="K20" i="2"/>
  <c r="G21" i="2" s="1"/>
  <c r="D121" i="5"/>
  <c r="H121" i="5" s="1"/>
  <c r="V111" i="5"/>
  <c r="W111" i="5" s="1"/>
  <c r="C123" i="5"/>
  <c r="U113" i="5"/>
  <c r="F122" i="5"/>
  <c r="G122" i="5" s="1"/>
  <c r="I15" i="3"/>
  <c r="J15" i="3" s="1"/>
  <c r="K15" i="3" s="1"/>
  <c r="G16" i="3" s="1"/>
  <c r="I21" i="2" l="1"/>
  <c r="J21" i="2" s="1"/>
  <c r="K21" i="2" s="1"/>
  <c r="G22" i="2" s="1"/>
  <c r="I22" i="2" s="1"/>
  <c r="J22" i="2" s="1"/>
  <c r="K22" i="2" s="1"/>
  <c r="G23" i="2" s="1"/>
  <c r="U136" i="4"/>
  <c r="C146" i="4"/>
  <c r="F145" i="4"/>
  <c r="G145" i="4" s="1"/>
  <c r="D123" i="4"/>
  <c r="H123" i="4" s="1"/>
  <c r="V113" i="4"/>
  <c r="W113" i="4" s="1"/>
  <c r="F123" i="5"/>
  <c r="G123" i="5" s="1"/>
  <c r="U114" i="5"/>
  <c r="C124" i="5"/>
  <c r="D122" i="5"/>
  <c r="H122" i="5" s="1"/>
  <c r="V112" i="5"/>
  <c r="W112" i="5" s="1"/>
  <c r="K14" i="5"/>
  <c r="I16" i="3"/>
  <c r="I23" i="2" l="1"/>
  <c r="J23" i="2" s="1"/>
  <c r="K23" i="2" s="1"/>
  <c r="G24" i="2" s="1"/>
  <c r="J16" i="3"/>
  <c r="R8" i="3"/>
  <c r="D124" i="4"/>
  <c r="H124" i="4" s="1"/>
  <c r="V114" i="4"/>
  <c r="W114" i="4" s="1"/>
  <c r="U137" i="4"/>
  <c r="C147" i="4"/>
  <c r="F146" i="4"/>
  <c r="G146" i="4" s="1"/>
  <c r="F124" i="5"/>
  <c r="G124" i="5" s="1"/>
  <c r="C125" i="5"/>
  <c r="U115" i="5"/>
  <c r="V113" i="5"/>
  <c r="W113" i="5" s="1"/>
  <c r="D123" i="5"/>
  <c r="H123" i="5" s="1"/>
  <c r="I24" i="2" l="1"/>
  <c r="K16" i="3"/>
  <c r="G17" i="3" s="1"/>
  <c r="I17" i="3" s="1"/>
  <c r="J17" i="3" s="1"/>
  <c r="K17" i="3" s="1"/>
  <c r="G18" i="3" s="1"/>
  <c r="R9" i="3"/>
  <c r="D125" i="4"/>
  <c r="H125" i="4" s="1"/>
  <c r="V115" i="4"/>
  <c r="W115" i="4" s="1"/>
  <c r="U138" i="4"/>
  <c r="C148" i="4"/>
  <c r="F147" i="4"/>
  <c r="G147" i="4" s="1"/>
  <c r="C126" i="5"/>
  <c r="U116" i="5"/>
  <c r="F125" i="5"/>
  <c r="G125" i="5" s="1"/>
  <c r="D124" i="5"/>
  <c r="H124" i="5" s="1"/>
  <c r="V114" i="5"/>
  <c r="W114" i="5" s="1"/>
  <c r="I18" i="3"/>
  <c r="J18" i="3" s="1"/>
  <c r="K18" i="3" s="1"/>
  <c r="G19" i="3" s="1"/>
  <c r="D126" i="4" l="1"/>
  <c r="H126" i="4" s="1"/>
  <c r="V116" i="4"/>
  <c r="W116" i="4" s="1"/>
  <c r="U139" i="4"/>
  <c r="F148" i="4"/>
  <c r="G148" i="4" s="1"/>
  <c r="C149" i="4"/>
  <c r="J24" i="2"/>
  <c r="K24" i="2" s="1"/>
  <c r="R5" i="2"/>
  <c r="D125" i="5"/>
  <c r="H125" i="5" s="1"/>
  <c r="V115" i="5"/>
  <c r="W115" i="5" s="1"/>
  <c r="F126" i="5"/>
  <c r="G126" i="5" s="1"/>
  <c r="U117" i="5"/>
  <c r="C127" i="5"/>
  <c r="I19" i="3"/>
  <c r="J19" i="3" l="1"/>
  <c r="R6" i="3"/>
  <c r="U140" i="4"/>
  <c r="C150" i="4"/>
  <c r="F149" i="4"/>
  <c r="G149" i="4" s="1"/>
  <c r="D127" i="4"/>
  <c r="H127" i="4" s="1"/>
  <c r="V117" i="4"/>
  <c r="W117" i="4" s="1"/>
  <c r="C128" i="5"/>
  <c r="F127" i="5"/>
  <c r="G127" i="5" s="1"/>
  <c r="U118" i="5"/>
  <c r="D126" i="5"/>
  <c r="H126" i="5" s="1"/>
  <c r="V116" i="5"/>
  <c r="W116" i="5" s="1"/>
  <c r="D128" i="4" l="1"/>
  <c r="H128" i="4" s="1"/>
  <c r="V118" i="4"/>
  <c r="W118" i="4" s="1"/>
  <c r="U141" i="4"/>
  <c r="C151" i="4"/>
  <c r="F150" i="4"/>
  <c r="G150" i="4" s="1"/>
  <c r="K19" i="3"/>
  <c r="G20" i="3" s="1"/>
  <c r="I20" i="3" s="1"/>
  <c r="J20" i="3" s="1"/>
  <c r="K20" i="3" s="1"/>
  <c r="G21" i="3" s="1"/>
  <c r="I21" i="3" s="1"/>
  <c r="J21" i="3" s="1"/>
  <c r="K21" i="3" s="1"/>
  <c r="G22" i="3" s="1"/>
  <c r="R7" i="3"/>
  <c r="D127" i="5"/>
  <c r="H127" i="5" s="1"/>
  <c r="V117" i="5"/>
  <c r="W117" i="5" s="1"/>
  <c r="C129" i="5"/>
  <c r="F128" i="5"/>
  <c r="G128" i="5" s="1"/>
  <c r="U119" i="5"/>
  <c r="U142" i="4" l="1"/>
  <c r="C152" i="4"/>
  <c r="F151" i="4"/>
  <c r="G151" i="4" s="1"/>
  <c r="D129" i="4"/>
  <c r="H129" i="4" s="1"/>
  <c r="V119" i="4"/>
  <c r="W119" i="4" s="1"/>
  <c r="F129" i="5"/>
  <c r="G129" i="5" s="1"/>
  <c r="C130" i="5"/>
  <c r="U120" i="5"/>
  <c r="D128" i="5"/>
  <c r="H128" i="5" s="1"/>
  <c r="V118" i="5"/>
  <c r="W118" i="5" s="1"/>
  <c r="I22" i="3"/>
  <c r="J22" i="3" s="1"/>
  <c r="K22" i="3" s="1"/>
  <c r="G23" i="3" s="1"/>
  <c r="D130" i="4" l="1"/>
  <c r="H130" i="4" s="1"/>
  <c r="V120" i="4"/>
  <c r="W120" i="4" s="1"/>
  <c r="U143" i="4"/>
  <c r="C153" i="4"/>
  <c r="F152" i="4"/>
  <c r="G152" i="4" s="1"/>
  <c r="D129" i="5"/>
  <c r="H129" i="5" s="1"/>
  <c r="V119" i="5"/>
  <c r="W119" i="5" s="1"/>
  <c r="F130" i="5"/>
  <c r="G130" i="5" s="1"/>
  <c r="U121" i="5"/>
  <c r="C131" i="5"/>
  <c r="I23" i="3"/>
  <c r="J23" i="3" s="1"/>
  <c r="K23" i="3" s="1"/>
  <c r="G24" i="3" s="1"/>
  <c r="U144" i="4" l="1"/>
  <c r="C154" i="4"/>
  <c r="F153" i="4"/>
  <c r="G153" i="4" s="1"/>
  <c r="D131" i="4"/>
  <c r="H131" i="4" s="1"/>
  <c r="V121" i="4"/>
  <c r="W121" i="4" s="1"/>
  <c r="C132" i="5"/>
  <c r="F131" i="5"/>
  <c r="G131" i="5" s="1"/>
  <c r="U122" i="5"/>
  <c r="D130" i="5"/>
  <c r="H130" i="5" s="1"/>
  <c r="V120" i="5"/>
  <c r="W120" i="5" s="1"/>
  <c r="I24" i="3"/>
  <c r="U145" i="4" l="1"/>
  <c r="C155" i="4"/>
  <c r="F154" i="4"/>
  <c r="G154" i="4" s="1"/>
  <c r="D132" i="4"/>
  <c r="H132" i="4" s="1"/>
  <c r="V122" i="4"/>
  <c r="W122" i="4" s="1"/>
  <c r="D131" i="5"/>
  <c r="H131" i="5" s="1"/>
  <c r="V121" i="5"/>
  <c r="W121" i="5" s="1"/>
  <c r="C133" i="5"/>
  <c r="F132" i="5"/>
  <c r="G132" i="5" s="1"/>
  <c r="U123" i="5"/>
  <c r="J24" i="3"/>
  <c r="K24" i="3" s="1"/>
  <c r="G25" i="3" s="1"/>
  <c r="I25" i="3" s="1"/>
  <c r="J25" i="3" s="1"/>
  <c r="K25" i="3" s="1"/>
  <c r="G26" i="3" s="1"/>
  <c r="I26" i="3" s="1"/>
  <c r="J26" i="3" s="1"/>
  <c r="K26" i="3" s="1"/>
  <c r="G27" i="3" s="1"/>
  <c r="I27" i="3" l="1"/>
  <c r="J27" i="3" s="1"/>
  <c r="K27" i="3" s="1"/>
  <c r="G28" i="3" s="1"/>
  <c r="I28" i="3" s="1"/>
  <c r="U146" i="4"/>
  <c r="C156" i="4"/>
  <c r="F155" i="4"/>
  <c r="G155" i="4" s="1"/>
  <c r="D133" i="4"/>
  <c r="H133" i="4" s="1"/>
  <c r="V123" i="4"/>
  <c r="W123" i="4" s="1"/>
  <c r="C134" i="5"/>
  <c r="F133" i="5"/>
  <c r="G133" i="5" s="1"/>
  <c r="U124" i="5"/>
  <c r="D132" i="5"/>
  <c r="H132" i="5" s="1"/>
  <c r="V122" i="5"/>
  <c r="W122" i="5" s="1"/>
  <c r="J28" i="3" l="1"/>
  <c r="K28" i="3" s="1"/>
  <c r="R5" i="3"/>
  <c r="D134" i="4"/>
  <c r="H134" i="4" s="1"/>
  <c r="K15" i="4"/>
  <c r="V124" i="4"/>
  <c r="W124" i="4" s="1"/>
  <c r="U147" i="4"/>
  <c r="C157" i="4"/>
  <c r="F156" i="4"/>
  <c r="G156" i="4" s="1"/>
  <c r="D133" i="5"/>
  <c r="H133" i="5" s="1"/>
  <c r="V123" i="5"/>
  <c r="W123" i="5" s="1"/>
  <c r="F134" i="5"/>
  <c r="G134" i="5" s="1"/>
  <c r="D135" i="4" l="1"/>
  <c r="H135" i="4" s="1"/>
  <c r="V125" i="4"/>
  <c r="W125" i="4" s="1"/>
  <c r="U148" i="4"/>
  <c r="C158" i="4"/>
  <c r="F157" i="4"/>
  <c r="G157" i="4" s="1"/>
  <c r="V124" i="5"/>
  <c r="W124" i="5" s="1"/>
  <c r="W126" i="5" s="1"/>
  <c r="K15" i="5"/>
  <c r="D134" i="5"/>
  <c r="H134" i="5" s="1"/>
  <c r="U149" i="4" l="1"/>
  <c r="C159" i="4"/>
  <c r="F158" i="4"/>
  <c r="G158" i="4" s="1"/>
  <c r="D136" i="4"/>
  <c r="H136" i="4" s="1"/>
  <c r="V126" i="4"/>
  <c r="W126" i="4" s="1"/>
  <c r="D137" i="4" l="1"/>
  <c r="H137" i="4" s="1"/>
  <c r="V127" i="4"/>
  <c r="W127" i="4" s="1"/>
  <c r="U150" i="4"/>
  <c r="C160" i="4"/>
  <c r="F159" i="4"/>
  <c r="G159" i="4" s="1"/>
  <c r="U151" i="4" l="1"/>
  <c r="C161" i="4"/>
  <c r="F160" i="4"/>
  <c r="G160" i="4" s="1"/>
  <c r="D138" i="4"/>
  <c r="H138" i="4" s="1"/>
  <c r="V128" i="4"/>
  <c r="W128" i="4" s="1"/>
  <c r="D139" i="4" l="1"/>
  <c r="H139" i="4" s="1"/>
  <c r="V129" i="4"/>
  <c r="W129" i="4" s="1"/>
  <c r="U152" i="4"/>
  <c r="C162" i="4"/>
  <c r="F161" i="4"/>
  <c r="G161" i="4" s="1"/>
  <c r="U153" i="4" l="1"/>
  <c r="C163" i="4"/>
  <c r="F162" i="4"/>
  <c r="G162" i="4" s="1"/>
  <c r="D140" i="4"/>
  <c r="H140" i="4" s="1"/>
  <c r="V130" i="4"/>
  <c r="W130" i="4" s="1"/>
  <c r="D141" i="4" l="1"/>
  <c r="H141" i="4" s="1"/>
  <c r="V131" i="4"/>
  <c r="W131" i="4" s="1"/>
  <c r="U154" i="4"/>
  <c r="F163" i="4"/>
  <c r="G163" i="4" s="1"/>
  <c r="C164" i="4"/>
  <c r="U155" i="4" l="1"/>
  <c r="F164" i="4"/>
  <c r="G164" i="4" s="1"/>
  <c r="C165" i="4"/>
  <c r="D142" i="4"/>
  <c r="H142" i="4" s="1"/>
  <c r="V132" i="4"/>
  <c r="W132" i="4" s="1"/>
  <c r="U156" i="4" l="1"/>
  <c r="F165" i="4"/>
  <c r="G165" i="4" s="1"/>
  <c r="C166" i="4"/>
  <c r="D143" i="4"/>
  <c r="H143" i="4" s="1"/>
  <c r="V133" i="4"/>
  <c r="W133" i="4" s="1"/>
  <c r="D144" i="4" l="1"/>
  <c r="H144" i="4" s="1"/>
  <c r="V134" i="4"/>
  <c r="W134" i="4" s="1"/>
  <c r="U157" i="4"/>
  <c r="C167" i="4"/>
  <c r="F166" i="4"/>
  <c r="G166" i="4" s="1"/>
  <c r="U158" i="4" l="1"/>
  <c r="F167" i="4"/>
  <c r="G167" i="4" s="1"/>
  <c r="C168" i="4"/>
  <c r="D145" i="4"/>
  <c r="H145" i="4" s="1"/>
  <c r="V135" i="4"/>
  <c r="W135" i="4" s="1"/>
  <c r="D146" i="4" l="1"/>
  <c r="H146" i="4" s="1"/>
  <c r="K16" i="4"/>
  <c r="V136" i="4"/>
  <c r="W136" i="4" s="1"/>
  <c r="U159" i="4"/>
  <c r="C169" i="4"/>
  <c r="F168" i="4"/>
  <c r="G168" i="4" s="1"/>
  <c r="D147" i="4" l="1"/>
  <c r="H147" i="4" s="1"/>
  <c r="V137" i="4"/>
  <c r="W137" i="4" s="1"/>
  <c r="U160" i="4"/>
  <c r="C170" i="4"/>
  <c r="F169" i="4"/>
  <c r="G169" i="4" s="1"/>
  <c r="U161" i="4" l="1"/>
  <c r="C171" i="4"/>
  <c r="F170" i="4"/>
  <c r="G170" i="4" s="1"/>
  <c r="D148" i="4"/>
  <c r="H148" i="4" s="1"/>
  <c r="V138" i="4"/>
  <c r="W138" i="4" s="1"/>
  <c r="D149" i="4" l="1"/>
  <c r="H149" i="4" s="1"/>
  <c r="V139" i="4"/>
  <c r="W139" i="4" s="1"/>
  <c r="U162" i="4"/>
  <c r="F171" i="4"/>
  <c r="G171" i="4" s="1"/>
  <c r="C172" i="4"/>
  <c r="U163" i="4" l="1"/>
  <c r="F172" i="4"/>
  <c r="G172" i="4" s="1"/>
  <c r="C173" i="4"/>
  <c r="D150" i="4"/>
  <c r="H150" i="4" s="1"/>
  <c r="V140" i="4"/>
  <c r="W140" i="4" s="1"/>
  <c r="D151" i="4" l="1"/>
  <c r="H151" i="4" s="1"/>
  <c r="V141" i="4"/>
  <c r="W141" i="4" s="1"/>
  <c r="U164" i="4"/>
  <c r="F173" i="4"/>
  <c r="G173" i="4" s="1"/>
  <c r="C174" i="4"/>
  <c r="U165" i="4" l="1"/>
  <c r="C175" i="4"/>
  <c r="F174" i="4"/>
  <c r="G174" i="4" s="1"/>
  <c r="D152" i="4"/>
  <c r="H152" i="4" s="1"/>
  <c r="V142" i="4"/>
  <c r="W142" i="4" s="1"/>
  <c r="D153" i="4" l="1"/>
  <c r="H153" i="4" s="1"/>
  <c r="V143" i="4"/>
  <c r="W143" i="4" s="1"/>
  <c r="U166" i="4"/>
  <c r="C176" i="4"/>
  <c r="F175" i="4"/>
  <c r="G175" i="4" s="1"/>
  <c r="U167" i="4" l="1"/>
  <c r="F176" i="4"/>
  <c r="G176" i="4" s="1"/>
  <c r="C177" i="4"/>
  <c r="D154" i="4"/>
  <c r="H154" i="4" s="1"/>
  <c r="V144" i="4"/>
  <c r="W144" i="4" s="1"/>
  <c r="D155" i="4" l="1"/>
  <c r="H155" i="4" s="1"/>
  <c r="V145" i="4"/>
  <c r="W145" i="4" s="1"/>
  <c r="U168" i="4"/>
  <c r="C178" i="4"/>
  <c r="F177" i="4"/>
  <c r="G177" i="4" s="1"/>
  <c r="U169" i="4" l="1"/>
  <c r="F178" i="4"/>
  <c r="G178" i="4" s="1"/>
  <c r="C179" i="4"/>
  <c r="D156" i="4"/>
  <c r="H156" i="4" s="1"/>
  <c r="V146" i="4"/>
  <c r="W146" i="4" s="1"/>
  <c r="D157" i="4" l="1"/>
  <c r="H157" i="4" s="1"/>
  <c r="V147" i="4"/>
  <c r="W147" i="4" s="1"/>
  <c r="U170" i="4"/>
  <c r="C180" i="4"/>
  <c r="F179" i="4"/>
  <c r="G179" i="4" s="1"/>
  <c r="U171" i="4" l="1"/>
  <c r="F180" i="4"/>
  <c r="G180" i="4" s="1"/>
  <c r="C181" i="4"/>
  <c r="D158" i="4"/>
  <c r="H158" i="4" s="1"/>
  <c r="K17" i="4"/>
  <c r="V148" i="4"/>
  <c r="W148" i="4" s="1"/>
  <c r="D159" i="4" l="1"/>
  <c r="H159" i="4" s="1"/>
  <c r="V149" i="4"/>
  <c r="W149" i="4" s="1"/>
  <c r="U172" i="4"/>
  <c r="C182" i="4"/>
  <c r="F181" i="4"/>
  <c r="G181" i="4" s="1"/>
  <c r="U173" i="4" l="1"/>
  <c r="F182" i="4"/>
  <c r="G182" i="4" s="1"/>
  <c r="C183" i="4"/>
  <c r="D160" i="4"/>
  <c r="H160" i="4" s="1"/>
  <c r="V150" i="4"/>
  <c r="W150" i="4" s="1"/>
  <c r="D161" i="4" l="1"/>
  <c r="H161" i="4" s="1"/>
  <c r="V151" i="4"/>
  <c r="W151" i="4" s="1"/>
  <c r="U174" i="4"/>
  <c r="F183" i="4"/>
  <c r="G183" i="4" s="1"/>
  <c r="C184" i="4"/>
  <c r="U175" i="4" l="1"/>
  <c r="F184" i="4"/>
  <c r="G184" i="4" s="1"/>
  <c r="C185" i="4"/>
  <c r="D162" i="4"/>
  <c r="H162" i="4" s="1"/>
  <c r="V152" i="4"/>
  <c r="W152" i="4" s="1"/>
  <c r="U176" i="4" l="1"/>
  <c r="C186" i="4"/>
  <c r="F185" i="4"/>
  <c r="G185" i="4" s="1"/>
  <c r="D163" i="4"/>
  <c r="H163" i="4" s="1"/>
  <c r="V153" i="4"/>
  <c r="W153" i="4" s="1"/>
  <c r="D164" i="4" l="1"/>
  <c r="H164" i="4" s="1"/>
  <c r="V154" i="4"/>
  <c r="W154" i="4" s="1"/>
  <c r="U177" i="4"/>
  <c r="F186" i="4"/>
  <c r="G186" i="4" s="1"/>
  <c r="C187" i="4"/>
  <c r="U178" i="4" l="1"/>
  <c r="C188" i="4"/>
  <c r="F187" i="4"/>
  <c r="G187" i="4" s="1"/>
  <c r="D165" i="4"/>
  <c r="H165" i="4" s="1"/>
  <c r="V155" i="4"/>
  <c r="W155" i="4" s="1"/>
  <c r="D166" i="4" l="1"/>
  <c r="H166" i="4" s="1"/>
  <c r="V156" i="4"/>
  <c r="W156" i="4" s="1"/>
  <c r="U179" i="4"/>
  <c r="F188" i="4"/>
  <c r="G188" i="4" s="1"/>
  <c r="C189" i="4"/>
  <c r="U180" i="4" l="1"/>
  <c r="C190" i="4"/>
  <c r="F189" i="4"/>
  <c r="G189" i="4" s="1"/>
  <c r="D167" i="4"/>
  <c r="H167" i="4" s="1"/>
  <c r="V157" i="4"/>
  <c r="W157" i="4" s="1"/>
  <c r="U181" i="4" l="1"/>
  <c r="F190" i="4"/>
  <c r="G190" i="4" s="1"/>
  <c r="C191" i="4"/>
  <c r="D168" i="4"/>
  <c r="H168" i="4" s="1"/>
  <c r="V158" i="4"/>
  <c r="W158" i="4" s="1"/>
  <c r="U182" i="4" l="1"/>
  <c r="C192" i="4"/>
  <c r="F191" i="4"/>
  <c r="G191" i="4" s="1"/>
  <c r="D169" i="4"/>
  <c r="H169" i="4" s="1"/>
  <c r="V159" i="4"/>
  <c r="W159" i="4" s="1"/>
  <c r="U183" i="4" l="1"/>
  <c r="F192" i="4"/>
  <c r="G192" i="4" s="1"/>
  <c r="C193" i="4"/>
  <c r="D170" i="4"/>
  <c r="H170" i="4" s="1"/>
  <c r="K18" i="4"/>
  <c r="V160" i="4"/>
  <c r="W160" i="4" s="1"/>
  <c r="D171" i="4" l="1"/>
  <c r="H171" i="4" s="1"/>
  <c r="V161" i="4"/>
  <c r="W161" i="4" s="1"/>
  <c r="U184" i="4"/>
  <c r="F193" i="4"/>
  <c r="G193" i="4" s="1"/>
  <c r="D172" i="4" l="1"/>
  <c r="H172" i="4" s="1"/>
  <c r="V162" i="4"/>
  <c r="W162" i="4" s="1"/>
  <c r="D173" i="4" l="1"/>
  <c r="H173" i="4" s="1"/>
  <c r="V163" i="4"/>
  <c r="W163" i="4" s="1"/>
  <c r="D174" i="4" l="1"/>
  <c r="H174" i="4" s="1"/>
  <c r="V164" i="4"/>
  <c r="W164" i="4" s="1"/>
  <c r="D175" i="4" l="1"/>
  <c r="H175" i="4" s="1"/>
  <c r="V165" i="4"/>
  <c r="W165" i="4" s="1"/>
  <c r="D176" i="4" l="1"/>
  <c r="H176" i="4" s="1"/>
  <c r="V166" i="4"/>
  <c r="W166" i="4" s="1"/>
  <c r="D177" i="4" l="1"/>
  <c r="H177" i="4" s="1"/>
  <c r="V167" i="4"/>
  <c r="W167" i="4" s="1"/>
  <c r="D178" i="4" l="1"/>
  <c r="H178" i="4" s="1"/>
  <c r="V168" i="4"/>
  <c r="W168" i="4" s="1"/>
  <c r="D179" i="4" l="1"/>
  <c r="H179" i="4" s="1"/>
  <c r="V169" i="4"/>
  <c r="W169" i="4" s="1"/>
  <c r="D180" i="4" l="1"/>
  <c r="H180" i="4" s="1"/>
  <c r="V170" i="4"/>
  <c r="W170" i="4" s="1"/>
  <c r="D181" i="4" l="1"/>
  <c r="H181" i="4" s="1"/>
  <c r="V171" i="4"/>
  <c r="W171" i="4" s="1"/>
  <c r="D182" i="4" l="1"/>
  <c r="H182" i="4" s="1"/>
  <c r="V172" i="4"/>
  <c r="W172" i="4" s="1"/>
  <c r="K19" i="4"/>
  <c r="D183" i="4" l="1"/>
  <c r="H183" i="4" s="1"/>
  <c r="V173" i="4"/>
  <c r="W173" i="4" s="1"/>
  <c r="D184" i="4" l="1"/>
  <c r="H184" i="4" s="1"/>
  <c r="V174" i="4"/>
  <c r="W174" i="4" s="1"/>
  <c r="D185" i="4" l="1"/>
  <c r="H185" i="4" s="1"/>
  <c r="V175" i="4"/>
  <c r="W175" i="4" s="1"/>
  <c r="D186" i="4" l="1"/>
  <c r="H186" i="4" s="1"/>
  <c r="V176" i="4"/>
  <c r="W176" i="4" s="1"/>
  <c r="D187" i="4" l="1"/>
  <c r="H187" i="4" s="1"/>
  <c r="V177" i="4"/>
  <c r="W177" i="4" s="1"/>
  <c r="D188" i="4" l="1"/>
  <c r="H188" i="4" s="1"/>
  <c r="V178" i="4"/>
  <c r="W178" i="4" s="1"/>
  <c r="D189" i="4" l="1"/>
  <c r="H189" i="4" s="1"/>
  <c r="V179" i="4"/>
  <c r="W179" i="4" s="1"/>
  <c r="D190" i="4" l="1"/>
  <c r="H190" i="4" s="1"/>
  <c r="V180" i="4"/>
  <c r="W180" i="4" s="1"/>
  <c r="D191" i="4" l="1"/>
  <c r="H191" i="4" s="1"/>
  <c r="V181" i="4"/>
  <c r="W181" i="4" s="1"/>
  <c r="D192" i="4" l="1"/>
  <c r="H192" i="4" s="1"/>
  <c r="V182" i="4"/>
  <c r="W182" i="4" s="1"/>
  <c r="D193" i="4" l="1"/>
  <c r="H193" i="4" s="1"/>
  <c r="V183" i="4"/>
  <c r="W183" i="4" s="1"/>
  <c r="V184" i="4" l="1"/>
  <c r="W184" i="4" s="1"/>
  <c r="W186" i="4" s="1"/>
  <c r="K20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Julie Lewis</author>
  </authors>
  <commentList>
    <comment ref="B5" authorId="0" shapeId="0" xr:uid="{B09140FD-59A5-48B3-A103-1818FCDFE10E}">
      <text>
        <r>
          <rPr>
            <sz val="10"/>
            <color indexed="81"/>
            <rFont val="Calibri"/>
            <family val="2"/>
            <scheme val="minor"/>
          </rPr>
          <t>To calculate the time in days since the initial investment, we subtract the date of the initial investment from the date of the cashflow.</t>
        </r>
      </text>
    </comment>
    <comment ref="C5" authorId="0" shapeId="0" xr:uid="{86D91C69-7113-4BBC-A01D-5BC65A98AABB}">
      <text>
        <r>
          <rPr>
            <sz val="10"/>
            <color indexed="81"/>
            <rFont val="Calibri"/>
            <family val="2"/>
            <scheme val="minor"/>
          </rPr>
          <t xml:space="preserve">We have entered the first cashflow as a negative amount as it represents a payment </t>
        </r>
        <r>
          <rPr>
            <i/>
            <sz val="10"/>
            <color indexed="81"/>
            <rFont val="Calibri"/>
            <family val="2"/>
            <scheme val="minor"/>
          </rPr>
          <t>by</t>
        </r>
        <r>
          <rPr>
            <sz val="10"/>
            <color indexed="81"/>
            <rFont val="Calibri"/>
            <family val="2"/>
            <scheme val="minor"/>
          </rPr>
          <t xml:space="preserve"> the investor.  The other cashflows are shown as positive amounts as they represent payments </t>
        </r>
        <r>
          <rPr>
            <i/>
            <sz val="10"/>
            <color indexed="81"/>
            <rFont val="Calibri"/>
            <family val="2"/>
            <scheme val="minor"/>
          </rPr>
          <t>to</t>
        </r>
        <r>
          <rPr>
            <sz val="10"/>
            <color indexed="81"/>
            <rFont val="Calibri"/>
            <family val="2"/>
            <scheme val="minor"/>
          </rPr>
          <t xml:space="preserve"> the investor. 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5" authorId="0" shapeId="0" xr:uid="{0CE25571-2E1B-4251-8FCA-ADB9F2AB192C}">
      <text>
        <r>
          <rPr>
            <sz val="10"/>
            <color indexed="81"/>
            <rFont val="Calibri"/>
            <family val="2"/>
            <scheme val="minor"/>
          </rPr>
          <t>The discount factor is (1+i)^(- time in years since investment made).  Since there is no 29 February during the period of investment, 'time in years' is calculated by dividing 'time in days' by 365.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5" authorId="0" shapeId="0" xr:uid="{CF6BADF2-6C27-4913-A3D9-5559AD417041}">
      <text>
        <r>
          <rPr>
            <sz val="10"/>
            <color indexed="81"/>
            <rFont val="Calibri"/>
            <family val="2"/>
            <scheme val="minor"/>
          </rPr>
          <t>The present value of each cashflow is the amount multiplied by the discount factor.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2" authorId="0" shapeId="0" xr:uid="{2445E50F-CCF1-4937-BA9E-C6E530310C63}">
      <text>
        <r>
          <rPr>
            <sz val="10"/>
            <color indexed="81"/>
            <rFont val="Calibri"/>
            <family val="2"/>
            <scheme val="minor"/>
          </rPr>
          <t>We used AutoSum to calculate the total present value.  We then used GoalSeek to set cell E13 equal to 0 by changing the cell named i (cell B3).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AEG User</author>
  </authors>
  <commentList>
    <comment ref="G4" authorId="0" shapeId="0" xr:uid="{041C2440-0AA5-4FAB-8133-3B981EE3A8FD}">
      <text>
        <r>
          <rPr>
            <sz val="10"/>
            <color indexed="81"/>
            <rFont val="Calibri"/>
            <family val="2"/>
            <scheme val="minor"/>
          </rPr>
          <t>This is the initial loan amount in the first time period, and the capital o/s at the end of the previous period (from column J) thereafter.</t>
        </r>
      </text>
    </comment>
    <comment ref="I4" authorId="0" shapeId="0" xr:uid="{E03ABA43-E4DE-4F05-878F-5EE4344B66FB}">
      <text>
        <r>
          <rPr>
            <sz val="10"/>
            <color indexed="81"/>
            <rFont val="Calibri"/>
            <family val="2"/>
            <scheme val="minor"/>
          </rPr>
          <t xml:space="preserve">To obtain the interest element, we take the capital o/s at the start of the period and multiply by the </t>
        </r>
        <r>
          <rPr>
            <b/>
            <sz val="10"/>
            <color indexed="81"/>
            <rFont val="Calibri"/>
            <family val="2"/>
            <scheme val="minor"/>
          </rPr>
          <t xml:space="preserve">effective </t>
        </r>
        <r>
          <rPr>
            <sz val="10"/>
            <color indexed="81"/>
            <rFont val="Calibri"/>
            <family val="2"/>
            <scheme val="minor"/>
          </rPr>
          <t xml:space="preserve">interest rate for the period, </t>
        </r>
        <r>
          <rPr>
            <i/>
            <sz val="10"/>
            <color indexed="81"/>
            <rFont val="Calibri"/>
            <family val="2"/>
            <scheme val="minor"/>
          </rPr>
          <t>ie</t>
        </r>
        <r>
          <rPr>
            <sz val="10"/>
            <color indexed="81"/>
            <rFont val="Calibri"/>
            <family val="2"/>
            <scheme val="minor"/>
          </rPr>
          <t xml:space="preserve"> i(4)/4 in this case.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J4" authorId="0" shapeId="0" xr:uid="{DA86EDB8-3B04-40F9-AD79-D94D158213D5}">
      <text>
        <r>
          <rPr>
            <sz val="10"/>
            <color indexed="81"/>
            <rFont val="Calibri"/>
            <family val="2"/>
            <scheme val="minor"/>
          </rPr>
          <t>This is the repayment amount minus the interest element.</t>
        </r>
      </text>
    </comment>
    <comment ref="K4" authorId="0" shapeId="0" xr:uid="{D5B378EB-CBED-4942-99B1-D548A710BBAF}">
      <text>
        <r>
          <rPr>
            <sz val="10"/>
            <color indexed="81"/>
            <rFont val="Calibri"/>
            <family val="2"/>
            <scheme val="minor"/>
          </rPr>
          <t>This is the capital o/s at the start of the period minus the capital element.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AEG User</author>
  </authors>
  <commentList>
    <comment ref="G4" authorId="0" shapeId="0" xr:uid="{8A99390E-CCB4-43D1-B9DC-E2B8C95BB926}">
      <text>
        <r>
          <rPr>
            <sz val="10"/>
            <color indexed="81"/>
            <rFont val="Calibri"/>
            <family val="2"/>
            <scheme val="minor"/>
          </rPr>
          <t>This is the initial loan amount in the first time period, and the capital o/s at the end of the previous period (from column J) thereafter.</t>
        </r>
      </text>
    </comment>
    <comment ref="I4" authorId="0" shapeId="0" xr:uid="{DCE67B42-F64E-4540-A15E-96EDFCAE9CDA}">
      <text>
        <r>
          <rPr>
            <sz val="10"/>
            <color indexed="81"/>
            <rFont val="Calibri"/>
            <family val="2"/>
            <scheme val="minor"/>
          </rPr>
          <t xml:space="preserve">To obtain the interest element, we take the capital o/s at the start of the period and multiply by the </t>
        </r>
        <r>
          <rPr>
            <b/>
            <sz val="10"/>
            <color indexed="81"/>
            <rFont val="Calibri"/>
            <family val="2"/>
            <scheme val="minor"/>
          </rPr>
          <t xml:space="preserve">effective </t>
        </r>
        <r>
          <rPr>
            <sz val="10"/>
            <color indexed="81"/>
            <rFont val="Calibri"/>
            <family val="2"/>
            <scheme val="minor"/>
          </rPr>
          <t xml:space="preserve">interest rate for the period, </t>
        </r>
        <r>
          <rPr>
            <i/>
            <sz val="10"/>
            <color indexed="81"/>
            <rFont val="Calibri"/>
            <family val="2"/>
            <scheme val="minor"/>
          </rPr>
          <t>ie</t>
        </r>
        <r>
          <rPr>
            <sz val="10"/>
            <color indexed="81"/>
            <rFont val="Calibri"/>
            <family val="2"/>
            <scheme val="minor"/>
          </rPr>
          <t xml:space="preserve"> i(4)/4 in this case.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J4" authorId="0" shapeId="0" xr:uid="{14B56D2D-8D6D-49E3-A382-05BBB84666E4}">
      <text>
        <r>
          <rPr>
            <sz val="10"/>
            <color indexed="81"/>
            <rFont val="Calibri"/>
            <family val="2"/>
            <scheme val="minor"/>
          </rPr>
          <t>This is the repayment amount minus the interest element.</t>
        </r>
      </text>
    </comment>
    <comment ref="K4" authorId="0" shapeId="0" xr:uid="{60CE50FD-5FEA-4AC2-AEAB-C0DC36036957}">
      <text>
        <r>
          <rPr>
            <sz val="10"/>
            <color indexed="81"/>
            <rFont val="Calibri"/>
            <family val="2"/>
            <scheme val="minor"/>
          </rPr>
          <t>This is the capital o/s at the start of the period minus the capital element.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AEG User</author>
  </authors>
  <commentList>
    <comment ref="D13" authorId="0" shapeId="0" xr:uid="{EA5CA001-60E2-42C5-A22B-845CBB9BEE5E}">
      <text>
        <r>
          <rPr>
            <sz val="10"/>
            <color indexed="81"/>
            <rFont val="Calibri"/>
            <family val="2"/>
            <scheme val="minor"/>
          </rPr>
          <t>This is the initial loan amount in the first time period, and the capital o/s at the end of the previous period (from column J) thereafter.</t>
        </r>
      </text>
    </comment>
    <comment ref="F13" authorId="0" shapeId="0" xr:uid="{579CE012-D568-4CE5-93D0-FF13FA52062D}">
      <text>
        <r>
          <rPr>
            <sz val="10"/>
            <color indexed="81"/>
            <rFont val="Calibri"/>
            <family val="2"/>
            <scheme val="minor"/>
          </rPr>
          <t xml:space="preserve">To obtain the interest element, we take the capital o/s at the start of the period and multiply by the </t>
        </r>
        <r>
          <rPr>
            <b/>
            <sz val="10"/>
            <color indexed="81"/>
            <rFont val="Calibri"/>
            <family val="2"/>
            <scheme val="minor"/>
          </rPr>
          <t xml:space="preserve">effective </t>
        </r>
        <r>
          <rPr>
            <sz val="10"/>
            <color indexed="81"/>
            <rFont val="Calibri"/>
            <family val="2"/>
            <scheme val="minor"/>
          </rPr>
          <t xml:space="preserve">interest rate for the period, </t>
        </r>
        <r>
          <rPr>
            <i/>
            <sz val="10"/>
            <color indexed="81"/>
            <rFont val="Calibri"/>
            <family val="2"/>
            <scheme val="minor"/>
          </rPr>
          <t>ie</t>
        </r>
        <r>
          <rPr>
            <sz val="10"/>
            <color indexed="81"/>
            <rFont val="Calibri"/>
            <family val="2"/>
            <scheme val="minor"/>
          </rPr>
          <t xml:space="preserve"> i(4)/4 in this case.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3" authorId="0" shapeId="0" xr:uid="{2F7C4C98-D9B0-45C3-A5B0-589C67100B94}">
      <text>
        <r>
          <rPr>
            <sz val="10"/>
            <color indexed="81"/>
            <rFont val="Calibri"/>
            <family val="2"/>
            <scheme val="minor"/>
          </rPr>
          <t>This is the repayment amount minus the interest element.</t>
        </r>
      </text>
    </comment>
    <comment ref="H13" authorId="0" shapeId="0" xr:uid="{F7B3D001-8FE0-4332-8496-B111F4E772F7}">
      <text>
        <r>
          <rPr>
            <sz val="10"/>
            <color indexed="81"/>
            <rFont val="Calibri"/>
            <family val="2"/>
            <scheme val="minor"/>
          </rPr>
          <t>This is the capital o/s at the start of the period minus the capital element.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AEG User</author>
  </authors>
  <commentList>
    <comment ref="D13" authorId="0" shapeId="0" xr:uid="{317A855C-4238-4AD5-9C1A-19D1D331A970}">
      <text>
        <r>
          <rPr>
            <sz val="10"/>
            <color indexed="81"/>
            <rFont val="Calibri"/>
            <family val="2"/>
            <scheme val="minor"/>
          </rPr>
          <t>This is the initial loan amount in the first time period, and the capital o/s at the end of the previous period (from column J) thereafter.</t>
        </r>
      </text>
    </comment>
    <comment ref="F13" authorId="0" shapeId="0" xr:uid="{62DA2143-9737-4415-9F6B-CD39FD7CDCDD}">
      <text>
        <r>
          <rPr>
            <sz val="10"/>
            <color indexed="81"/>
            <rFont val="Calibri"/>
            <family val="2"/>
            <scheme val="minor"/>
          </rPr>
          <t xml:space="preserve">To obtain the interest element, we take the capital o/s at the start of the period and multiply by the </t>
        </r>
        <r>
          <rPr>
            <b/>
            <sz val="10"/>
            <color indexed="81"/>
            <rFont val="Calibri"/>
            <family val="2"/>
            <scheme val="minor"/>
          </rPr>
          <t xml:space="preserve">effective </t>
        </r>
        <r>
          <rPr>
            <sz val="10"/>
            <color indexed="81"/>
            <rFont val="Calibri"/>
            <family val="2"/>
            <scheme val="minor"/>
          </rPr>
          <t xml:space="preserve">interest rate for the period, </t>
        </r>
        <r>
          <rPr>
            <i/>
            <sz val="10"/>
            <color indexed="81"/>
            <rFont val="Calibri"/>
            <family val="2"/>
            <scheme val="minor"/>
          </rPr>
          <t>ie</t>
        </r>
        <r>
          <rPr>
            <sz val="10"/>
            <color indexed="81"/>
            <rFont val="Calibri"/>
            <family val="2"/>
            <scheme val="minor"/>
          </rPr>
          <t xml:space="preserve"> i(4)/4 in this case.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3" authorId="0" shapeId="0" xr:uid="{1C63F1CB-A4DF-4183-A17A-9B77958B3663}">
      <text>
        <r>
          <rPr>
            <sz val="10"/>
            <color indexed="81"/>
            <rFont val="Calibri"/>
            <family val="2"/>
            <scheme val="minor"/>
          </rPr>
          <t>This is the repayment amount minus the interest element.</t>
        </r>
      </text>
    </comment>
    <comment ref="H13" authorId="0" shapeId="0" xr:uid="{30A5CE5C-839C-4C8B-8675-E4E6ACE65520}">
      <text>
        <r>
          <rPr>
            <sz val="10"/>
            <color indexed="81"/>
            <rFont val="Calibri"/>
            <family val="2"/>
            <scheme val="minor"/>
          </rPr>
          <t>This is the capital o/s at the start of the period minus the capital element.</t>
        </r>
      </text>
    </comment>
  </commentList>
</comments>
</file>

<file path=xl/sharedStrings.xml><?xml version="1.0" encoding="utf-8"?>
<sst xmlns="http://schemas.openxmlformats.org/spreadsheetml/2006/main" count="128" uniqueCount="53">
  <si>
    <t>Effective annual interest</t>
  </si>
  <si>
    <t>i</t>
  </si>
  <si>
    <t>Date</t>
  </si>
  <si>
    <t>Time in days since investment made</t>
  </si>
  <si>
    <t>Cashflow</t>
  </si>
  <si>
    <t>Discount factor</t>
  </si>
  <si>
    <t>PV</t>
  </si>
  <si>
    <t>Total PV</t>
  </si>
  <si>
    <t>Repayment</t>
  </si>
  <si>
    <t>Loan amount</t>
  </si>
  <si>
    <t>Term of loan</t>
  </si>
  <si>
    <t>Payment frequency</t>
  </si>
  <si>
    <t>i(p)</t>
  </si>
  <si>
    <t>Annuity factor</t>
  </si>
  <si>
    <t>(i)</t>
  </si>
  <si>
    <t>(ii)</t>
  </si>
  <si>
    <t>Time at start of period</t>
  </si>
  <si>
    <t>Time at end of period</t>
  </si>
  <si>
    <t>Repayment number</t>
  </si>
  <si>
    <t>Capital o/s at start of period</t>
  </si>
  <si>
    <t>Repayment amount</t>
  </si>
  <si>
    <t>Interest Element</t>
  </si>
  <si>
    <t>Capital Element</t>
  </si>
  <si>
    <t>Capital o/s at end of period</t>
  </si>
  <si>
    <t>(iii)</t>
  </si>
  <si>
    <t>(a)</t>
  </si>
  <si>
    <t>Total interest paid</t>
  </si>
  <si>
    <t>(b)</t>
  </si>
  <si>
    <t>Interest element of 7th repayment</t>
  </si>
  <si>
    <t>Capital element of 7th repayment</t>
  </si>
  <si>
    <t>(c)</t>
  </si>
  <si>
    <t>Interest paid in 2nd year</t>
  </si>
  <si>
    <t>Capital repaid in 2nd year</t>
  </si>
  <si>
    <t>Interest element of 15th repayment</t>
  </si>
  <si>
    <t>Capital element of 15th repayment</t>
  </si>
  <si>
    <t>Interest paid in 1st year</t>
  </si>
  <si>
    <t>Capital repaid in 1st year</t>
  </si>
  <si>
    <t>Loan Schedule</t>
  </si>
  <si>
    <t>Loan Amount</t>
  </si>
  <si>
    <t>initial monthly payment</t>
  </si>
  <si>
    <t>monthly increase</t>
  </si>
  <si>
    <t>Time (years)</t>
  </si>
  <si>
    <t>Capital o/s</t>
  </si>
  <si>
    <t>(iv)</t>
  </si>
  <si>
    <t>Repayment Number</t>
  </si>
  <si>
    <t>Capital Outstanding</t>
  </si>
  <si>
    <t>Is capital below 15000?</t>
  </si>
  <si>
    <t>Repayment causing capital o/s to fall below 15,000</t>
  </si>
  <si>
    <t>APR</t>
  </si>
  <si>
    <t>Time of payment</t>
  </si>
  <si>
    <t>Discount Factor</t>
  </si>
  <si>
    <t>PV of repayment</t>
  </si>
  <si>
    <t>Is capital below 55000?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</si>
</sst>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 &quot;₹&quot;\ * #,##0.00_ ;_ &quot;₹&quot;\ * \-#,##0.00_ ;_ &quot;₹&quot;\ * &quot;-&quot;??_ ;_ @_ "/>
    <numFmt numFmtId="164" formatCode="0.000%"/>
    <numFmt numFmtId="165" formatCode="0.0%"/>
    <numFmt numFmtId="166" formatCode="0.00000"/>
    <numFmt numFmtId="167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1"/>
      <name val="Calibri"/>
      <family val="2"/>
      <scheme val="minor"/>
    </font>
    <font>
      <i/>
      <sz val="10"/>
      <color indexed="81"/>
      <name val="Calibri"/>
      <family val="2"/>
      <scheme val="minor"/>
    </font>
    <font>
      <sz val="9"/>
      <color indexed="81"/>
      <name val="Tahoma"/>
      <family val="2"/>
    </font>
    <font>
      <b/>
      <sz val="10"/>
      <color indexed="81"/>
      <name val="Calibri"/>
      <family val="2"/>
      <scheme val="minor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9">
    <xf numFmtId="0" fontId="0" fillId="0" borderId="0" xfId="0"/>
    <xf numFmtId="9" fontId="0" fillId="0" borderId="0" xfId="0" applyNumberFormat="1"/>
    <xf numFmtId="14" fontId="0" fillId="0" borderId="0" xfId="0" applyNumberFormat="1"/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 wrapText="1"/>
    </xf>
    <xf numFmtId="164" fontId="0" fillId="0" borderId="0" xfId="0" applyNumberFormat="1" applyBorder="1" applyAlignment="1">
      <alignment horizontal="center"/>
    </xf>
    <xf numFmtId="14" fontId="0" fillId="0" borderId="0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3" fontId="0" fillId="0" borderId="0" xfId="1" applyNumberFormat="1" applyFont="1" applyBorder="1" applyAlignment="1">
      <alignment horizontal="center"/>
    </xf>
    <xf numFmtId="4" fontId="0" fillId="0" borderId="0" xfId="0" applyNumberFormat="1" applyBorder="1" applyAlignment="1">
      <alignment horizontal="center"/>
    </xf>
    <xf numFmtId="165" fontId="0" fillId="0" borderId="0" xfId="0" applyNumberFormat="1" applyBorder="1"/>
    <xf numFmtId="0" fontId="0" fillId="0" borderId="0" xfId="0" applyAlignment="1">
      <alignment wrapText="1"/>
    </xf>
    <xf numFmtId="0" fontId="0" fillId="0" borderId="0" xfId="0" applyBorder="1" applyAlignment="1">
      <alignment vertical="center" wrapText="1"/>
    </xf>
    <xf numFmtId="2" fontId="0" fillId="0" borderId="0" xfId="0" applyNumberFormat="1" applyBorder="1"/>
    <xf numFmtId="166" fontId="0" fillId="0" borderId="0" xfId="0" applyNumberFormat="1"/>
    <xf numFmtId="167" fontId="0" fillId="0" borderId="0" xfId="0" applyNumberFormat="1"/>
    <xf numFmtId="2" fontId="0" fillId="0" borderId="0" xfId="0" applyNumberFormat="1"/>
    <xf numFmtId="0" fontId="0" fillId="0" borderId="1" xfId="0" applyBorder="1" applyAlignment="1">
      <alignment horizontal="center" wrapText="1"/>
    </xf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/>
    <xf numFmtId="167" fontId="0" fillId="0" borderId="1" xfId="0" applyNumberFormat="1" applyBorder="1"/>
    <xf numFmtId="2" fontId="0" fillId="0" borderId="1" xfId="0" applyNumberFormat="1" applyBorder="1"/>
    <xf numFmtId="2" fontId="0" fillId="0" borderId="0" xfId="0" applyNumberFormat="1" applyBorder="1" applyAlignment="1">
      <alignment horizontal="center"/>
    </xf>
    <xf numFmtId="167" fontId="0" fillId="0" borderId="0" xfId="0" applyNumberFormat="1" applyBorder="1"/>
    <xf numFmtId="10" fontId="0" fillId="0" borderId="1" xfId="0" applyNumberFormat="1" applyBorder="1"/>
    <xf numFmtId="0" fontId="0" fillId="0" borderId="1" xfId="0" applyBorder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'Question 4'!$K$4</c:f>
              <c:strCache>
                <c:ptCount val="1"/>
                <c:pt idx="0">
                  <c:v>Capital o/s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16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  <c:pt idx="10">
                <c:v>10</c:v>
              </c:pt>
              <c:pt idx="11">
                <c:v>11</c:v>
              </c:pt>
              <c:pt idx="12">
                <c:v>12</c:v>
              </c:pt>
              <c:pt idx="13">
                <c:v>13</c:v>
              </c:pt>
              <c:pt idx="14">
                <c:v>14</c:v>
              </c:pt>
              <c:pt idx="15">
                <c:v>15</c:v>
              </c:pt>
            </c:numLit>
          </c:cat>
          <c:val>
            <c:numRef>
              <c:f>'Question 4'!$K$5:$K$20</c:f>
              <c:numCache>
                <c:formatCode>General</c:formatCode>
                <c:ptCount val="16"/>
                <c:pt idx="0" formatCode="0.00">
                  <c:v>40000</c:v>
                </c:pt>
                <c:pt idx="1">
                  <c:v>36360.507980700822</c:v>
                </c:pt>
                <c:pt idx="2">
                  <c:v>32859.991011777711</c:v>
                </c:pt>
                <c:pt idx="3">
                  <c:v>29498.449093230676</c:v>
                </c:pt>
                <c:pt idx="4">
                  <c:v>26275.882225059711</c:v>
                </c:pt>
                <c:pt idx="5">
                  <c:v>23192.290407264823</c:v>
                </c:pt>
                <c:pt idx="6">
                  <c:v>20247.673639846009</c:v>
                </c:pt>
                <c:pt idx="7">
                  <c:v>17442.031922803268</c:v>
                </c:pt>
                <c:pt idx="8">
                  <c:v>14775.365256136603</c:v>
                </c:pt>
                <c:pt idx="9">
                  <c:v>12247.673639846011</c:v>
                </c:pt>
                <c:pt idx="10">
                  <c:v>9858.9570739314931</c:v>
                </c:pt>
                <c:pt idx="11">
                  <c:v>7609.2155583930489</c:v>
                </c:pt>
                <c:pt idx="12">
                  <c:v>5498.449093230679</c:v>
                </c:pt>
                <c:pt idx="13">
                  <c:v>3526.6576784443832</c:v>
                </c:pt>
                <c:pt idx="14">
                  <c:v>1693.8413140341618</c:v>
                </c:pt>
                <c:pt idx="15" formatCode="0.00">
                  <c:v>1.4267698134062812E-11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42-4F62-9338-8DBFB831F7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33542400"/>
        <c:axId val="2133562784"/>
      </c:barChart>
      <c:catAx>
        <c:axId val="21335424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Time</a:t>
                </a:r>
              </a:p>
            </c:rich>
          </c:tx>
          <c:layout>
            <c:manualLayout>
              <c:xMode val="edge"/>
              <c:yMode val="edge"/>
              <c:x val="0.52126946631671045"/>
              <c:y val="0.92960629921259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3562784"/>
        <c:crosses val="autoZero"/>
        <c:auto val="1"/>
        <c:lblAlgn val="ctr"/>
        <c:lblOffset val="100"/>
        <c:noMultiLvlLbl val="0"/>
      </c:catAx>
      <c:valAx>
        <c:axId val="2133562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Capital</a:t>
                </a:r>
                <a:r>
                  <a:rPr lang="en-IN" baseline="0"/>
                  <a:t> Repayments</a:t>
                </a:r>
              </a:p>
              <a:p>
                <a:pPr>
                  <a:defRPr/>
                </a:pPr>
                <a:endParaRPr lang="en-IN"/>
              </a:p>
            </c:rich>
          </c:tx>
          <c:layout>
            <c:manualLayout>
              <c:xMode val="edge"/>
              <c:yMode val="edge"/>
              <c:x val="1.3888888888888888E-2"/>
              <c:y val="0.380362715077282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3542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'Question 5'!$K$4</c:f>
              <c:strCache>
                <c:ptCount val="1"/>
                <c:pt idx="0">
                  <c:v>Capital o/s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11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  <c:pt idx="10">
                <c:v>10</c:v>
              </c:pt>
            </c:numLit>
          </c:cat>
          <c:val>
            <c:numRef>
              <c:f>'Question 5'!$K$5:$K$15</c:f>
              <c:numCache>
                <c:formatCode>General</c:formatCode>
                <c:ptCount val="11"/>
                <c:pt idx="0" formatCode="0.00">
                  <c:v>100000</c:v>
                </c:pt>
                <c:pt idx="1">
                  <c:v>89445.969014152302</c:v>
                </c:pt>
                <c:pt idx="2">
                  <c:v>79032.123484586482</c:v>
                </c:pt>
                <c:pt idx="3">
                  <c:v>68758.463411302539</c:v>
                </c:pt>
                <c:pt idx="4">
                  <c:v>58624.98879430048</c:v>
                </c:pt>
                <c:pt idx="5">
                  <c:v>48631.699633580305</c:v>
                </c:pt>
                <c:pt idx="6">
                  <c:v>38778.595929142008</c:v>
                </c:pt>
                <c:pt idx="7">
                  <c:v>29065.67768098558</c:v>
                </c:pt>
                <c:pt idx="8">
                  <c:v>19492.944889111044</c:v>
                </c:pt>
                <c:pt idx="9">
                  <c:v>10060.397553518384</c:v>
                </c:pt>
                <c:pt idx="10">
                  <c:v>768.03567420760533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D6-43B0-A0D3-921302A9A1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6571200"/>
        <c:axId val="376573280"/>
      </c:barChart>
      <c:catAx>
        <c:axId val="3765712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573280"/>
        <c:crosses val="autoZero"/>
        <c:auto val="1"/>
        <c:lblAlgn val="ctr"/>
        <c:lblOffset val="100"/>
        <c:noMultiLvlLbl val="0"/>
      </c:catAx>
      <c:valAx>
        <c:axId val="376573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Capital Outstanding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571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223837</xdr:colOff>
      <xdr:row>3</xdr:row>
      <xdr:rowOff>61912</xdr:rowOff>
    </xdr:from>
    <xdr:to>
      <xdr:col>18</xdr:col>
      <xdr:colOff>528637</xdr:colOff>
      <xdr:row>14</xdr:row>
      <xdr:rowOff>138112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61718A8-7F06-4C57-B687-0B4224C059B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285750</xdr:colOff>
      <xdr:row>3</xdr:row>
      <xdr:rowOff>14287</xdr:rowOff>
    </xdr:from>
    <xdr:to>
      <xdr:col>18</xdr:col>
      <xdr:colOff>590550</xdr:colOff>
      <xdr:row>15</xdr:row>
      <xdr:rowOff>90487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8429628-178C-43E3-8228-BF1E918CA9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527426-1BA3-46D0-81F5-D114439B2422}">
  <dimension ref="A1:E12"/>
  <sheetViews>
    <sheetView workbookViewId="0">
      <selection activeCell="G11" sqref="G11"/>
    </sheetView>
  </sheetViews>
  <sheetFormatPr defaultColWidth="9.1328125" defaultRowHeight="14.25" x14ac:dyDescent="0.45"/>
  <cols>
    <col min="1" max="1" width="10.3984375" style="4" bestFit="1" customWidth="1"/>
    <col min="2" max="2" width="18.3984375" style="4" customWidth="1"/>
    <col min="3" max="16384" width="9.1328125" style="4"/>
  </cols>
  <sheetData>
    <row r="1" spans="1:5" x14ac:dyDescent="0.45">
      <c r="A1" s="4" t="s">
        <v>0</v>
      </c>
    </row>
    <row r="3" spans="1:5" x14ac:dyDescent="0.45">
      <c r="A3" s="4" t="s">
        <v>1</v>
      </c>
      <c r="B3" s="12">
        <v>9.738244400793547E-2</v>
      </c>
    </row>
    <row r="5" spans="1:5" ht="37.5" customHeight="1" x14ac:dyDescent="0.45">
      <c r="A5" s="5" t="s">
        <v>2</v>
      </c>
      <c r="B5" s="6" t="s">
        <v>3</v>
      </c>
      <c r="C5" s="7" t="s">
        <v>4</v>
      </c>
      <c r="D5" s="7" t="s">
        <v>5</v>
      </c>
      <c r="E5" s="5" t="s">
        <v>6</v>
      </c>
    </row>
    <row r="6" spans="1:5" x14ac:dyDescent="0.45">
      <c r="A6" s="8">
        <v>42533</v>
      </c>
      <c r="B6" s="9">
        <f>A6-$A$6</f>
        <v>0</v>
      </c>
      <c r="C6" s="10">
        <v>-100000</v>
      </c>
      <c r="D6" s="4">
        <f>(1+$B$3)^(-B6/365)</f>
        <v>1</v>
      </c>
      <c r="E6" s="4">
        <f>C6*D6</f>
        <v>-100000</v>
      </c>
    </row>
    <row r="7" spans="1:5" x14ac:dyDescent="0.45">
      <c r="A7" s="8">
        <v>42644</v>
      </c>
      <c r="B7" s="9">
        <f t="shared" ref="B7:B11" si="0">A7-$A$6</f>
        <v>111</v>
      </c>
      <c r="C7" s="9">
        <v>18000</v>
      </c>
      <c r="D7" s="4">
        <f t="shared" ref="D7:D11" si="1">(1+$B$3)^(-B7/365)</f>
        <v>0.9721353656304268</v>
      </c>
      <c r="E7" s="4">
        <f t="shared" ref="E7:E11" si="2">C7*D7</f>
        <v>17498.436581347683</v>
      </c>
    </row>
    <row r="8" spans="1:5" x14ac:dyDescent="0.45">
      <c r="A8" s="8">
        <v>42735</v>
      </c>
      <c r="B8" s="9">
        <f t="shared" si="0"/>
        <v>202</v>
      </c>
      <c r="C8" s="9">
        <v>25000</v>
      </c>
      <c r="D8" s="4">
        <f t="shared" si="1"/>
        <v>0.94987155674822643</v>
      </c>
      <c r="E8" s="4">
        <f t="shared" si="2"/>
        <v>23746.788918705661</v>
      </c>
    </row>
    <row r="9" spans="1:5" x14ac:dyDescent="0.45">
      <c r="A9" s="8">
        <v>42869</v>
      </c>
      <c r="B9" s="9">
        <f t="shared" si="0"/>
        <v>336</v>
      </c>
      <c r="C9" s="9">
        <v>41500</v>
      </c>
      <c r="D9" s="4">
        <f t="shared" si="1"/>
        <v>0.91801233906373181</v>
      </c>
      <c r="E9" s="4">
        <f t="shared" si="2"/>
        <v>38097.512071144869</v>
      </c>
    </row>
    <row r="10" spans="1:5" x14ac:dyDescent="0.45">
      <c r="A10" s="8">
        <v>43006</v>
      </c>
      <c r="B10" s="9">
        <f t="shared" si="0"/>
        <v>473</v>
      </c>
      <c r="C10" s="9">
        <v>15500</v>
      </c>
      <c r="D10" s="4">
        <f t="shared" si="1"/>
        <v>0.88654430509685334</v>
      </c>
      <c r="E10" s="4">
        <f t="shared" si="2"/>
        <v>13741.436729001227</v>
      </c>
    </row>
    <row r="11" spans="1:5" x14ac:dyDescent="0.45">
      <c r="A11" s="8">
        <v>43105</v>
      </c>
      <c r="B11" s="9">
        <f t="shared" si="0"/>
        <v>572</v>
      </c>
      <c r="C11" s="9">
        <v>8000</v>
      </c>
      <c r="D11" s="4">
        <f t="shared" si="1"/>
        <v>0.86447815985322018</v>
      </c>
      <c r="E11" s="4">
        <f t="shared" si="2"/>
        <v>6915.8252788257614</v>
      </c>
    </row>
    <row r="12" spans="1:5" x14ac:dyDescent="0.45">
      <c r="D12" s="11" t="s">
        <v>7</v>
      </c>
      <c r="E12" s="11">
        <f>SUM(E6:E11)</f>
        <v>-4.2097479490621481E-4</v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D08F0-59E3-4005-A76D-FC42B943002C}">
  <dimension ref="A1:R24"/>
  <sheetViews>
    <sheetView topLeftCell="B1" workbookViewId="0">
      <selection activeCell="Q15" sqref="Q15"/>
    </sheetView>
  </sheetViews>
  <sheetFormatPr defaultRowHeight="14.25" x14ac:dyDescent="0.45"/>
  <cols>
    <col min="1" max="1" width="19.265625" customWidth="1"/>
    <col min="2" max="2" width="10.3984375" customWidth="1"/>
    <col min="4" max="4" width="9.1328125" customWidth="1"/>
    <col min="7" max="7" width="9.59765625" bestFit="1" customWidth="1"/>
    <col min="11" max="11" width="16.73046875" bestFit="1" customWidth="1"/>
  </cols>
  <sheetData>
    <row r="1" spans="1:18" x14ac:dyDescent="0.45">
      <c r="A1" s="4" t="s">
        <v>8</v>
      </c>
      <c r="B1" s="4"/>
    </row>
    <row r="2" spans="1:18" x14ac:dyDescent="0.45">
      <c r="A2" s="4"/>
      <c r="B2" s="4"/>
    </row>
    <row r="3" spans="1:18" x14ac:dyDescent="0.45">
      <c r="A3" s="4" t="s">
        <v>14</v>
      </c>
      <c r="B3" s="4"/>
      <c r="D3" t="s">
        <v>15</v>
      </c>
      <c r="M3" t="s">
        <v>24</v>
      </c>
    </row>
    <row r="4" spans="1:18" ht="42.75" x14ac:dyDescent="0.45">
      <c r="D4" s="19" t="s">
        <v>16</v>
      </c>
      <c r="E4" s="19" t="s">
        <v>17</v>
      </c>
      <c r="F4" s="19" t="s">
        <v>18</v>
      </c>
      <c r="G4" s="19" t="s">
        <v>19</v>
      </c>
      <c r="H4" s="19" t="s">
        <v>20</v>
      </c>
      <c r="I4" s="19" t="s">
        <v>21</v>
      </c>
      <c r="J4" s="19" t="s">
        <v>22</v>
      </c>
      <c r="K4" s="19" t="s">
        <v>23</v>
      </c>
    </row>
    <row r="5" spans="1:18" x14ac:dyDescent="0.45">
      <c r="A5" s="4" t="s">
        <v>9</v>
      </c>
      <c r="B5" s="15">
        <v>50000</v>
      </c>
      <c r="D5" s="20">
        <v>0</v>
      </c>
      <c r="E5" s="3">
        <f>0.25</f>
        <v>0.25</v>
      </c>
      <c r="F5" s="3">
        <v>1</v>
      </c>
      <c r="G5" s="24">
        <f>B5</f>
        <v>50000</v>
      </c>
      <c r="H5" s="23">
        <f>$B$12</f>
        <v>2902.9318841005975</v>
      </c>
      <c r="I5" s="22">
        <f>G5*$B$10/$B$7</f>
        <v>733.69230843296498</v>
      </c>
      <c r="J5" s="23">
        <f>H5-I5</f>
        <v>2169.2395756676324</v>
      </c>
      <c r="K5" s="23">
        <f>G5-J5</f>
        <v>47830.760424332366</v>
      </c>
      <c r="M5" s="21" t="s">
        <v>25</v>
      </c>
      <c r="N5" s="28" t="s">
        <v>26</v>
      </c>
      <c r="O5" s="28"/>
      <c r="P5" s="28"/>
      <c r="Q5" s="28"/>
      <c r="R5" s="22">
        <f>SUM(I5:I24)</f>
        <v>8058.6376820119385</v>
      </c>
    </row>
    <row r="6" spans="1:18" ht="15" customHeight="1" x14ac:dyDescent="0.45">
      <c r="A6" t="s">
        <v>10</v>
      </c>
      <c r="B6">
        <v>5</v>
      </c>
      <c r="D6" s="20">
        <f>D5+0.25</f>
        <v>0.25</v>
      </c>
      <c r="E6" s="20">
        <f>E5+0.25</f>
        <v>0.5</v>
      </c>
      <c r="F6" s="3">
        <f t="shared" ref="F6:F24" si="0">F5+1</f>
        <v>2</v>
      </c>
      <c r="G6" s="23">
        <f>K5</f>
        <v>47830.760424332366</v>
      </c>
      <c r="H6" s="23">
        <f t="shared" ref="H6:H24" si="1">$B$12</f>
        <v>2902.9318841005975</v>
      </c>
      <c r="I6" s="22">
        <f t="shared" ref="I6:I24" si="2">G6*$B$10/$B$7</f>
        <v>701.86122059665036</v>
      </c>
      <c r="J6" s="23">
        <f t="shared" ref="J6:J24" si="3">H6-I6</f>
        <v>2201.0706635039469</v>
      </c>
      <c r="K6" s="23">
        <f t="shared" ref="K6:K24" si="4">G6-J6</f>
        <v>45629.68976082842</v>
      </c>
      <c r="M6" s="21" t="s">
        <v>27</v>
      </c>
      <c r="N6" s="28" t="s">
        <v>28</v>
      </c>
      <c r="O6" s="28"/>
      <c r="P6" s="28"/>
      <c r="Q6" s="28"/>
      <c r="R6" s="22">
        <f>I11</f>
        <v>535.56091812445129</v>
      </c>
    </row>
    <row r="7" spans="1:18" x14ac:dyDescent="0.45">
      <c r="A7" t="s">
        <v>11</v>
      </c>
      <c r="B7" s="13">
        <v>4</v>
      </c>
      <c r="D7" s="20">
        <f t="shared" ref="D7:E22" si="5">D6+0.25</f>
        <v>0.5</v>
      </c>
      <c r="E7" s="20">
        <f t="shared" si="5"/>
        <v>0.75</v>
      </c>
      <c r="F7" s="3">
        <f t="shared" si="0"/>
        <v>3</v>
      </c>
      <c r="G7" s="23">
        <f t="shared" ref="G7:G23" si="6">K6</f>
        <v>45629.68976082842</v>
      </c>
      <c r="H7" s="23">
        <f t="shared" si="1"/>
        <v>2902.9318841005975</v>
      </c>
      <c r="I7" s="22">
        <f t="shared" si="2"/>
        <v>669.5630482740446</v>
      </c>
      <c r="J7" s="23">
        <f t="shared" si="3"/>
        <v>2233.3688358265526</v>
      </c>
      <c r="K7" s="23">
        <f t="shared" si="4"/>
        <v>43396.32092500187</v>
      </c>
      <c r="M7" s="21"/>
      <c r="N7" s="28" t="s">
        <v>29</v>
      </c>
      <c r="O7" s="28"/>
      <c r="P7" s="28"/>
      <c r="Q7" s="28"/>
      <c r="R7" s="23">
        <f>J11</f>
        <v>2367.3709659761462</v>
      </c>
    </row>
    <row r="8" spans="1:18" x14ac:dyDescent="0.45">
      <c r="A8" s="2" t="s">
        <v>1</v>
      </c>
      <c r="B8" s="1">
        <v>0.06</v>
      </c>
      <c r="D8" s="20">
        <f t="shared" si="5"/>
        <v>0.75</v>
      </c>
      <c r="E8" s="20">
        <f t="shared" si="5"/>
        <v>1</v>
      </c>
      <c r="F8" s="3">
        <f t="shared" si="0"/>
        <v>4</v>
      </c>
      <c r="G8" s="23">
        <f t="shared" si="6"/>
        <v>43396.32092500187</v>
      </c>
      <c r="H8" s="23">
        <f t="shared" si="1"/>
        <v>2902.9318841005975</v>
      </c>
      <c r="I8" s="22">
        <f t="shared" si="2"/>
        <v>636.79093753924803</v>
      </c>
      <c r="J8" s="23">
        <f t="shared" si="3"/>
        <v>2266.1409465613497</v>
      </c>
      <c r="K8" s="23">
        <f t="shared" si="4"/>
        <v>41130.179978440523</v>
      </c>
      <c r="M8" s="21" t="s">
        <v>30</v>
      </c>
      <c r="N8" s="28" t="s">
        <v>31</v>
      </c>
      <c r="O8" s="28"/>
      <c r="P8" s="28"/>
      <c r="Q8" s="28"/>
      <c r="R8" s="22">
        <f>SUM(I9:I12)</f>
        <v>2209.7183135493387</v>
      </c>
    </row>
    <row r="9" spans="1:18" x14ac:dyDescent="0.45">
      <c r="A9" s="2"/>
      <c r="D9" s="20">
        <f t="shared" si="5"/>
        <v>1</v>
      </c>
      <c r="E9" s="20">
        <f t="shared" si="5"/>
        <v>1.25</v>
      </c>
      <c r="F9" s="3">
        <f t="shared" si="0"/>
        <v>5</v>
      </c>
      <c r="G9" s="23">
        <f t="shared" si="6"/>
        <v>41130.179978440523</v>
      </c>
      <c r="H9" s="23">
        <f t="shared" si="1"/>
        <v>2902.9318841005975</v>
      </c>
      <c r="I9" s="22">
        <f t="shared" si="2"/>
        <v>603.53793389290684</v>
      </c>
      <c r="J9" s="23">
        <f t="shared" si="3"/>
        <v>2299.3939502076905</v>
      </c>
      <c r="K9" s="23">
        <f t="shared" si="4"/>
        <v>38830.786028232833</v>
      </c>
      <c r="M9" s="21"/>
      <c r="N9" s="28" t="s">
        <v>32</v>
      </c>
      <c r="O9" s="28"/>
      <c r="P9" s="28"/>
      <c r="Q9" s="28"/>
      <c r="R9" s="23">
        <f>SUM(J9:J12)</f>
        <v>9402.0092228530521</v>
      </c>
    </row>
    <row r="10" spans="1:18" x14ac:dyDescent="0.45">
      <c r="A10" s="2" t="s">
        <v>12</v>
      </c>
      <c r="B10" s="16">
        <f>B7*((1+B8)^(1/B7)-1)</f>
        <v>5.8695384674637197E-2</v>
      </c>
      <c r="D10" s="20">
        <f t="shared" si="5"/>
        <v>1.25</v>
      </c>
      <c r="E10" s="20">
        <f t="shared" si="5"/>
        <v>1.5</v>
      </c>
      <c r="F10" s="3">
        <f t="shared" si="0"/>
        <v>6</v>
      </c>
      <c r="G10" s="23">
        <f t="shared" si="6"/>
        <v>38830.786028232833</v>
      </c>
      <c r="H10" s="23">
        <f t="shared" si="1"/>
        <v>2902.9318841005975</v>
      </c>
      <c r="I10" s="22">
        <f t="shared" si="2"/>
        <v>569.79698078641343</v>
      </c>
      <c r="J10" s="23">
        <f t="shared" si="3"/>
        <v>2333.1349033141842</v>
      </c>
      <c r="K10" s="23">
        <f t="shared" si="4"/>
        <v>36497.651124918651</v>
      </c>
    </row>
    <row r="11" spans="1:18" x14ac:dyDescent="0.45">
      <c r="A11" s="2" t="s">
        <v>13</v>
      </c>
      <c r="B11" s="16">
        <f>(1-(1+B8)^(-B6))/B10</f>
        <v>4.3059914937938064</v>
      </c>
      <c r="C11" s="14"/>
      <c r="D11" s="20">
        <f t="shared" si="5"/>
        <v>1.5</v>
      </c>
      <c r="E11" s="20">
        <f t="shared" si="5"/>
        <v>1.75</v>
      </c>
      <c r="F11" s="3">
        <f t="shared" si="0"/>
        <v>7</v>
      </c>
      <c r="G11" s="23">
        <f t="shared" si="6"/>
        <v>36497.651124918651</v>
      </c>
      <c r="H11" s="23">
        <f t="shared" si="1"/>
        <v>2902.9318841005975</v>
      </c>
      <c r="I11" s="22">
        <f t="shared" si="2"/>
        <v>535.56091812445129</v>
      </c>
      <c r="J11" s="23">
        <f t="shared" si="3"/>
        <v>2367.3709659761462</v>
      </c>
      <c r="K11" s="23">
        <f t="shared" si="4"/>
        <v>34130.280158942507</v>
      </c>
    </row>
    <row r="12" spans="1:18" x14ac:dyDescent="0.45">
      <c r="A12" s="2" t="s">
        <v>8</v>
      </c>
      <c r="B12" s="17">
        <f>(B5/B11)/B7</f>
        <v>2902.9318841005975</v>
      </c>
      <c r="C12" s="14"/>
      <c r="D12" s="20">
        <f t="shared" si="5"/>
        <v>1.75</v>
      </c>
      <c r="E12" s="20">
        <f t="shared" si="5"/>
        <v>2</v>
      </c>
      <c r="F12" s="3">
        <f t="shared" si="0"/>
        <v>8</v>
      </c>
      <c r="G12" s="23">
        <f t="shared" si="6"/>
        <v>34130.280158942507</v>
      </c>
      <c r="H12" s="23">
        <f t="shared" si="1"/>
        <v>2902.9318841005975</v>
      </c>
      <c r="I12" s="22">
        <f t="shared" si="2"/>
        <v>500.82248074556702</v>
      </c>
      <c r="J12" s="23">
        <f t="shared" si="3"/>
        <v>2402.1094033550303</v>
      </c>
      <c r="K12" s="23">
        <f t="shared" si="4"/>
        <v>31728.170755587478</v>
      </c>
    </row>
    <row r="13" spans="1:18" x14ac:dyDescent="0.45">
      <c r="A13" s="2"/>
      <c r="C13" s="14"/>
      <c r="D13" s="20">
        <f t="shared" si="5"/>
        <v>2</v>
      </c>
      <c r="E13" s="20">
        <f t="shared" si="5"/>
        <v>2.25</v>
      </c>
      <c r="F13" s="3">
        <f t="shared" si="0"/>
        <v>9</v>
      </c>
      <c r="G13" s="23">
        <f t="shared" si="6"/>
        <v>31728.170755587478</v>
      </c>
      <c r="H13" s="23">
        <f t="shared" si="1"/>
        <v>2902.9318841005975</v>
      </c>
      <c r="I13" s="22">
        <f t="shared" si="2"/>
        <v>465.57429688044533</v>
      </c>
      <c r="J13" s="23">
        <f t="shared" si="3"/>
        <v>2437.3575872201523</v>
      </c>
      <c r="K13" s="23">
        <f t="shared" si="4"/>
        <v>29290.813168367327</v>
      </c>
    </row>
    <row r="14" spans="1:18" x14ac:dyDescent="0.45">
      <c r="A14" s="2"/>
      <c r="C14" s="14"/>
      <c r="D14" s="20">
        <f t="shared" si="5"/>
        <v>2.25</v>
      </c>
      <c r="E14" s="20">
        <f t="shared" si="5"/>
        <v>2.5</v>
      </c>
      <c r="F14" s="3">
        <f t="shared" si="0"/>
        <v>10</v>
      </c>
      <c r="G14" s="23">
        <f t="shared" si="6"/>
        <v>29290.813168367327</v>
      </c>
      <c r="H14" s="23">
        <f t="shared" si="1"/>
        <v>2902.9318841005975</v>
      </c>
      <c r="I14" s="22">
        <f t="shared" si="2"/>
        <v>429.80888658756226</v>
      </c>
      <c r="J14" s="23">
        <f t="shared" si="3"/>
        <v>2473.1229975130354</v>
      </c>
      <c r="K14" s="23">
        <f t="shared" si="4"/>
        <v>26817.690170854294</v>
      </c>
    </row>
    <row r="15" spans="1:18" x14ac:dyDescent="0.45">
      <c r="D15" s="20">
        <f t="shared" si="5"/>
        <v>2.5</v>
      </c>
      <c r="E15" s="20">
        <f t="shared" si="5"/>
        <v>2.75</v>
      </c>
      <c r="F15" s="3">
        <f t="shared" si="0"/>
        <v>11</v>
      </c>
      <c r="G15" s="23">
        <f t="shared" si="6"/>
        <v>26817.690170854294</v>
      </c>
      <c r="H15" s="23">
        <f t="shared" si="1"/>
        <v>2902.9318841005975</v>
      </c>
      <c r="I15" s="22">
        <f t="shared" si="2"/>
        <v>393.51866016588241</v>
      </c>
      <c r="J15" s="23">
        <f t="shared" si="3"/>
        <v>2509.413223934715</v>
      </c>
      <c r="K15" s="23">
        <f t="shared" si="4"/>
        <v>24308.276946919577</v>
      </c>
    </row>
    <row r="16" spans="1:18" x14ac:dyDescent="0.45">
      <c r="D16" s="20">
        <f t="shared" si="5"/>
        <v>2.75</v>
      </c>
      <c r="E16" s="20">
        <f t="shared" si="5"/>
        <v>3</v>
      </c>
      <c r="F16" s="3">
        <f t="shared" si="0"/>
        <v>12</v>
      </c>
      <c r="G16" s="23">
        <f t="shared" si="6"/>
        <v>24308.276946919577</v>
      </c>
      <c r="H16" s="23">
        <f t="shared" si="1"/>
        <v>2902.9318841005975</v>
      </c>
      <c r="I16" s="22">
        <f t="shared" si="2"/>
        <v>356.695916544265</v>
      </c>
      <c r="J16" s="23">
        <f t="shared" si="3"/>
        <v>2546.2359675563325</v>
      </c>
      <c r="K16" s="23">
        <f t="shared" si="4"/>
        <v>21762.040979363246</v>
      </c>
    </row>
    <row r="17" spans="4:11" x14ac:dyDescent="0.45">
      <c r="D17" s="20">
        <f t="shared" si="5"/>
        <v>3</v>
      </c>
      <c r="E17" s="20">
        <f t="shared" si="5"/>
        <v>3.25</v>
      </c>
      <c r="F17" s="3">
        <f t="shared" si="0"/>
        <v>13</v>
      </c>
      <c r="G17" s="23">
        <f t="shared" si="6"/>
        <v>21762.040979363246</v>
      </c>
      <c r="H17" s="23">
        <f t="shared" si="1"/>
        <v>2902.9318841005975</v>
      </c>
      <c r="I17" s="22">
        <f t="shared" si="2"/>
        <v>319.33284164723602</v>
      </c>
      <c r="J17" s="23">
        <f t="shared" si="3"/>
        <v>2583.5990424533616</v>
      </c>
      <c r="K17" s="23">
        <f t="shared" si="4"/>
        <v>19178.441936909883</v>
      </c>
    </row>
    <row r="18" spans="4:11" x14ac:dyDescent="0.45">
      <c r="D18" s="20">
        <f t="shared" si="5"/>
        <v>3.25</v>
      </c>
      <c r="E18" s="20">
        <f t="shared" si="5"/>
        <v>3.5</v>
      </c>
      <c r="F18" s="3">
        <f t="shared" si="0"/>
        <v>14</v>
      </c>
      <c r="G18" s="23">
        <f t="shared" si="6"/>
        <v>19178.441936909883</v>
      </c>
      <c r="H18" s="23">
        <f t="shared" si="1"/>
        <v>2902.9318841005975</v>
      </c>
      <c r="I18" s="22">
        <f t="shared" si="2"/>
        <v>281.42150673677992</v>
      </c>
      <c r="J18" s="23">
        <f t="shared" si="3"/>
        <v>2621.5103773638175</v>
      </c>
      <c r="K18" s="23">
        <f t="shared" si="4"/>
        <v>16556.931559546065</v>
      </c>
    </row>
    <row r="19" spans="4:11" x14ac:dyDescent="0.45">
      <c r="D19" s="20">
        <f t="shared" si="5"/>
        <v>3.5</v>
      </c>
      <c r="E19" s="20">
        <f t="shared" si="5"/>
        <v>3.75</v>
      </c>
      <c r="F19" s="3">
        <f t="shared" si="0"/>
        <v>15</v>
      </c>
      <c r="G19" s="23">
        <f t="shared" si="6"/>
        <v>16556.931559546065</v>
      </c>
      <c r="H19" s="23">
        <f t="shared" si="1"/>
        <v>2902.9318841005975</v>
      </c>
      <c r="I19" s="22">
        <f t="shared" si="2"/>
        <v>242.95386672979924</v>
      </c>
      <c r="J19" s="23">
        <f t="shared" si="3"/>
        <v>2659.9780173707982</v>
      </c>
      <c r="K19" s="23">
        <f t="shared" si="4"/>
        <v>13896.953542175266</v>
      </c>
    </row>
    <row r="20" spans="4:11" x14ac:dyDescent="0.45">
      <c r="D20" s="20">
        <f t="shared" si="5"/>
        <v>3.75</v>
      </c>
      <c r="E20" s="20">
        <f t="shared" si="5"/>
        <v>4</v>
      </c>
      <c r="F20" s="3">
        <f t="shared" si="0"/>
        <v>16</v>
      </c>
      <c r="G20" s="23">
        <f t="shared" si="6"/>
        <v>13896.953542175266</v>
      </c>
      <c r="H20" s="23">
        <f t="shared" si="1"/>
        <v>2902.9318841005975</v>
      </c>
      <c r="I20" s="22">
        <f t="shared" si="2"/>
        <v>203.9217584908848</v>
      </c>
      <c r="J20" s="23">
        <f t="shared" si="3"/>
        <v>2699.0101256097128</v>
      </c>
      <c r="K20" s="23">
        <f t="shared" si="4"/>
        <v>11197.943416565553</v>
      </c>
    </row>
    <row r="21" spans="4:11" x14ac:dyDescent="0.45">
      <c r="D21" s="20">
        <f t="shared" si="5"/>
        <v>4</v>
      </c>
      <c r="E21" s="20">
        <f t="shared" si="5"/>
        <v>4.25</v>
      </c>
      <c r="F21" s="3">
        <f t="shared" si="0"/>
        <v>17</v>
      </c>
      <c r="G21" s="23">
        <f t="shared" si="6"/>
        <v>11197.943416565553</v>
      </c>
      <c r="H21" s="23">
        <f t="shared" si="1"/>
        <v>2902.9318841005975</v>
      </c>
      <c r="I21" s="22">
        <f t="shared" si="2"/>
        <v>164.31689910003405</v>
      </c>
      <c r="J21" s="23">
        <f t="shared" si="3"/>
        <v>2738.6149850005636</v>
      </c>
      <c r="K21" s="23">
        <f t="shared" si="4"/>
        <v>8459.3284315649889</v>
      </c>
    </row>
    <row r="22" spans="4:11" x14ac:dyDescent="0.45">
      <c r="D22" s="20">
        <f t="shared" si="5"/>
        <v>4.25</v>
      </c>
      <c r="E22" s="20">
        <f t="shared" si="5"/>
        <v>4.5</v>
      </c>
      <c r="F22" s="3">
        <f t="shared" si="0"/>
        <v>18</v>
      </c>
      <c r="G22" s="23">
        <f t="shared" si="6"/>
        <v>8459.3284315649889</v>
      </c>
      <c r="H22" s="23">
        <f t="shared" si="1"/>
        <v>2902.9318841005975</v>
      </c>
      <c r="I22" s="22">
        <f t="shared" si="2"/>
        <v>124.13088409495059</v>
      </c>
      <c r="J22" s="23">
        <f t="shared" si="3"/>
        <v>2778.801000005647</v>
      </c>
      <c r="K22" s="23">
        <f t="shared" si="4"/>
        <v>5680.5274315593415</v>
      </c>
    </row>
    <row r="23" spans="4:11" x14ac:dyDescent="0.45">
      <c r="D23" s="20">
        <f t="shared" ref="D23:E24" si="7">D22+0.25</f>
        <v>4.5</v>
      </c>
      <c r="E23" s="20">
        <f t="shared" si="7"/>
        <v>4.75</v>
      </c>
      <c r="F23" s="3">
        <f t="shared" si="0"/>
        <v>19</v>
      </c>
      <c r="G23" s="23">
        <f t="shared" si="6"/>
        <v>5680.5274315593415</v>
      </c>
      <c r="H23" s="23">
        <f t="shared" si="1"/>
        <v>2902.9318841005975</v>
      </c>
      <c r="I23" s="22">
        <f t="shared" si="2"/>
        <v>83.355185687551099</v>
      </c>
      <c r="J23" s="23">
        <f t="shared" si="3"/>
        <v>2819.5766984130464</v>
      </c>
      <c r="K23" s="23">
        <f t="shared" si="4"/>
        <v>2860.9507331462951</v>
      </c>
    </row>
    <row r="24" spans="4:11" x14ac:dyDescent="0.45">
      <c r="D24" s="20">
        <f t="shared" si="7"/>
        <v>4.75</v>
      </c>
      <c r="E24" s="20">
        <f t="shared" si="7"/>
        <v>5</v>
      </c>
      <c r="F24" s="3">
        <f t="shared" si="0"/>
        <v>20</v>
      </c>
      <c r="G24" s="23">
        <f>K23</f>
        <v>2860.9507331462951</v>
      </c>
      <c r="H24" s="23">
        <f t="shared" si="1"/>
        <v>2902.9318841005975</v>
      </c>
      <c r="I24" s="22">
        <f t="shared" si="2"/>
        <v>41.981150954301775</v>
      </c>
      <c r="J24" s="23">
        <f t="shared" si="3"/>
        <v>2860.9507331462955</v>
      </c>
      <c r="K24" s="23">
        <f t="shared" si="4"/>
        <v>0</v>
      </c>
    </row>
  </sheetData>
  <mergeCells count="5">
    <mergeCell ref="N5:Q5"/>
    <mergeCell ref="N6:Q6"/>
    <mergeCell ref="N7:Q7"/>
    <mergeCell ref="N8:Q8"/>
    <mergeCell ref="N9:Q9"/>
  </mergeCells>
  <pageMargins left="0.7" right="0.7" top="0.75" bottom="0.75" header="0.3" footer="0.3"/>
  <pageSetup paperSize="9" orientation="portrait" horizontalDpi="4294967294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A6094-9BCF-417E-BC55-328365458186}">
  <dimension ref="A1:R28"/>
  <sheetViews>
    <sheetView workbookViewId="0">
      <selection activeCell="I5" sqref="I5"/>
    </sheetView>
  </sheetViews>
  <sheetFormatPr defaultRowHeight="14.25" x14ac:dyDescent="0.45"/>
  <cols>
    <col min="1" max="1" width="21" customWidth="1"/>
    <col min="7" max="7" width="9.86328125" customWidth="1"/>
    <col min="11" max="11" width="12" customWidth="1"/>
  </cols>
  <sheetData>
    <row r="1" spans="1:18" x14ac:dyDescent="0.45">
      <c r="A1" s="4" t="s">
        <v>8</v>
      </c>
      <c r="B1" s="4"/>
    </row>
    <row r="2" spans="1:18" x14ac:dyDescent="0.45">
      <c r="A2" s="4"/>
      <c r="B2" s="4"/>
    </row>
    <row r="3" spans="1:18" x14ac:dyDescent="0.45">
      <c r="A3" s="4" t="s">
        <v>14</v>
      </c>
      <c r="B3" s="4"/>
      <c r="D3" t="s">
        <v>15</v>
      </c>
      <c r="M3" t="s">
        <v>24</v>
      </c>
    </row>
    <row r="4" spans="1:18" ht="42.75" x14ac:dyDescent="0.45">
      <c r="D4" s="19" t="s">
        <v>16</v>
      </c>
      <c r="E4" s="19" t="s">
        <v>17</v>
      </c>
      <c r="F4" s="19" t="s">
        <v>18</v>
      </c>
      <c r="G4" s="19" t="s">
        <v>19</v>
      </c>
      <c r="H4" s="19" t="s">
        <v>20</v>
      </c>
      <c r="I4" s="19" t="s">
        <v>21</v>
      </c>
      <c r="J4" s="19" t="s">
        <v>22</v>
      </c>
      <c r="K4" s="19" t="s">
        <v>23</v>
      </c>
    </row>
    <row r="5" spans="1:18" x14ac:dyDescent="0.45">
      <c r="A5" s="4" t="s">
        <v>9</v>
      </c>
      <c r="B5" s="15">
        <v>10000</v>
      </c>
      <c r="D5" s="20">
        <v>0</v>
      </c>
      <c r="E5" s="3">
        <v>1</v>
      </c>
      <c r="F5" s="3">
        <v>1</v>
      </c>
      <c r="G5" s="18">
        <f>B5</f>
        <v>10000</v>
      </c>
      <c r="H5" s="17">
        <f>$B$12</f>
        <v>433.93099858165942</v>
      </c>
      <c r="I5">
        <f>G5*$B$10/$B$7</f>
        <v>32.737397821989141</v>
      </c>
      <c r="J5" s="17">
        <f>H5-I5</f>
        <v>401.19360075967029</v>
      </c>
      <c r="K5" s="17">
        <f>G5-J5</f>
        <v>9598.8063992403295</v>
      </c>
      <c r="M5" s="21" t="s">
        <v>25</v>
      </c>
      <c r="N5" s="28" t="s">
        <v>26</v>
      </c>
      <c r="O5" s="28"/>
      <c r="P5" s="28"/>
      <c r="Q5" s="28"/>
      <c r="R5" s="22">
        <f>SUM(I5:I28)</f>
        <v>414.34396595968104</v>
      </c>
    </row>
    <row r="6" spans="1:18" x14ac:dyDescent="0.45">
      <c r="A6" t="s">
        <v>10</v>
      </c>
      <c r="B6">
        <v>2</v>
      </c>
      <c r="D6" s="20">
        <v>1</v>
      </c>
      <c r="E6" s="20">
        <v>2</v>
      </c>
      <c r="F6" s="3">
        <f t="shared" ref="F6:F28" si="0">F5+1</f>
        <v>2</v>
      </c>
      <c r="G6" s="17">
        <f>K5</f>
        <v>9598.8063992403295</v>
      </c>
      <c r="H6" s="17">
        <f t="shared" ref="H6:H28" si="1">$B$12</f>
        <v>433.93099858165942</v>
      </c>
      <c r="I6">
        <f t="shared" ref="I6:I24" si="2">G6*$B$10/$B$7</f>
        <v>31.42399437081858</v>
      </c>
      <c r="J6" s="17">
        <f t="shared" ref="J6:J24" si="3">H6-I6</f>
        <v>402.50700421084082</v>
      </c>
      <c r="K6" s="17">
        <f t="shared" ref="K6:K24" si="4">G6-J6</f>
        <v>9196.2993950294895</v>
      </c>
      <c r="M6" s="21" t="s">
        <v>27</v>
      </c>
      <c r="N6" s="28" t="s">
        <v>33</v>
      </c>
      <c r="O6" s="28"/>
      <c r="P6" s="28"/>
      <c r="Q6" s="28"/>
      <c r="R6" s="22">
        <f>I19</f>
        <v>13.953302882394018</v>
      </c>
    </row>
    <row r="7" spans="1:18" x14ac:dyDescent="0.45">
      <c r="A7" t="s">
        <v>11</v>
      </c>
      <c r="B7" s="13">
        <v>12</v>
      </c>
      <c r="D7" s="20">
        <v>2</v>
      </c>
      <c r="E7" s="20">
        <v>3</v>
      </c>
      <c r="F7" s="3">
        <f t="shared" si="0"/>
        <v>3</v>
      </c>
      <c r="G7" s="17">
        <f t="shared" ref="G7:G23" si="5">K6</f>
        <v>9196.2993950294895</v>
      </c>
      <c r="H7" s="17">
        <f t="shared" si="1"/>
        <v>433.93099858165942</v>
      </c>
      <c r="I7">
        <f t="shared" si="2"/>
        <v>30.10629117851985</v>
      </c>
      <c r="J7" s="17">
        <f t="shared" si="3"/>
        <v>403.8247074031396</v>
      </c>
      <c r="K7" s="17">
        <f t="shared" si="4"/>
        <v>8792.4746876263507</v>
      </c>
      <c r="M7" s="21"/>
      <c r="N7" s="28" t="s">
        <v>34</v>
      </c>
      <c r="O7" s="28"/>
      <c r="P7" s="28"/>
      <c r="Q7" s="28"/>
      <c r="R7" s="23">
        <f>J19</f>
        <v>419.97769569926538</v>
      </c>
    </row>
    <row r="8" spans="1:18" x14ac:dyDescent="0.45">
      <c r="A8" s="2" t="s">
        <v>1</v>
      </c>
      <c r="B8" s="1">
        <v>0.04</v>
      </c>
      <c r="D8" s="20">
        <v>3</v>
      </c>
      <c r="E8" s="3">
        <v>4</v>
      </c>
      <c r="F8" s="3">
        <f t="shared" si="0"/>
        <v>4</v>
      </c>
      <c r="G8" s="17">
        <f t="shared" si="5"/>
        <v>8792.4746876263507</v>
      </c>
      <c r="H8" s="17">
        <f t="shared" si="1"/>
        <v>433.93099858165942</v>
      </c>
      <c r="I8">
        <f t="shared" si="2"/>
        <v>28.784274168859358</v>
      </c>
      <c r="J8" s="17">
        <f t="shared" si="3"/>
        <v>405.14672441280004</v>
      </c>
      <c r="K8" s="17">
        <f t="shared" si="4"/>
        <v>8387.3279632135509</v>
      </c>
      <c r="M8" s="21" t="s">
        <v>30</v>
      </c>
      <c r="N8" s="28" t="s">
        <v>35</v>
      </c>
      <c r="O8" s="28"/>
      <c r="P8" s="28"/>
      <c r="Q8" s="28"/>
      <c r="R8" s="22">
        <f>SUM(I5:I16)</f>
        <v>305.21119866611798</v>
      </c>
    </row>
    <row r="9" spans="1:18" x14ac:dyDescent="0.45">
      <c r="A9" s="2"/>
      <c r="D9" s="20">
        <v>4</v>
      </c>
      <c r="E9" s="20">
        <v>5</v>
      </c>
      <c r="F9" s="3">
        <f t="shared" si="0"/>
        <v>5</v>
      </c>
      <c r="G9" s="17">
        <f t="shared" si="5"/>
        <v>8387.3279632135509</v>
      </c>
      <c r="H9" s="17">
        <f t="shared" si="1"/>
        <v>433.93099858165942</v>
      </c>
      <c r="I9">
        <f t="shared" si="2"/>
        <v>27.457929219521592</v>
      </c>
      <c r="J9" s="17">
        <f t="shared" si="3"/>
        <v>406.47306936213784</v>
      </c>
      <c r="K9" s="17">
        <f t="shared" si="4"/>
        <v>7980.8548938514132</v>
      </c>
      <c r="M9" s="21"/>
      <c r="N9" s="28" t="s">
        <v>36</v>
      </c>
      <c r="O9" s="28"/>
      <c r="P9" s="28"/>
      <c r="Q9" s="28"/>
      <c r="R9" s="23">
        <f>SUM(J5:J16)</f>
        <v>4901.9607843137946</v>
      </c>
    </row>
    <row r="10" spans="1:18" x14ac:dyDescent="0.45">
      <c r="A10" s="2" t="s">
        <v>12</v>
      </c>
      <c r="B10" s="16">
        <f>B7*((1+B8)^(1/B7)-1)</f>
        <v>3.9284877386386974E-2</v>
      </c>
      <c r="D10" s="20">
        <v>5</v>
      </c>
      <c r="E10" s="20">
        <v>6</v>
      </c>
      <c r="F10" s="3">
        <f t="shared" si="0"/>
        <v>6</v>
      </c>
      <c r="G10" s="17">
        <f t="shared" si="5"/>
        <v>7980.8548938514132</v>
      </c>
      <c r="H10" s="17">
        <f t="shared" si="1"/>
        <v>433.93099858165942</v>
      </c>
      <c r="I10">
        <f t="shared" si="2"/>
        <v>26.127242161958264</v>
      </c>
      <c r="J10" s="17">
        <f t="shared" si="3"/>
        <v>407.80375641970113</v>
      </c>
      <c r="K10" s="17">
        <f t="shared" si="4"/>
        <v>7573.051137431712</v>
      </c>
    </row>
    <row r="11" spans="1:18" x14ac:dyDescent="0.45">
      <c r="A11" s="2" t="s">
        <v>13</v>
      </c>
      <c r="B11" s="16">
        <f>(1-(1+B8)^(-B6))/B10</f>
        <v>1.9204282156775032</v>
      </c>
      <c r="C11" s="14"/>
      <c r="D11" s="20">
        <v>6</v>
      </c>
      <c r="E11" s="3">
        <v>7</v>
      </c>
      <c r="F11" s="3">
        <f t="shared" si="0"/>
        <v>7</v>
      </c>
      <c r="G11" s="17">
        <f t="shared" si="5"/>
        <v>7573.051137431712</v>
      </c>
      <c r="H11" s="17">
        <f t="shared" si="1"/>
        <v>433.93099858165942</v>
      </c>
      <c r="I11">
        <f t="shared" si="2"/>
        <v>24.792198781236934</v>
      </c>
      <c r="J11" s="17">
        <f t="shared" si="3"/>
        <v>409.13879980042248</v>
      </c>
      <c r="K11" s="17">
        <f t="shared" si="4"/>
        <v>7163.9123376312891</v>
      </c>
    </row>
    <row r="12" spans="1:18" x14ac:dyDescent="0.45">
      <c r="A12" s="2" t="s">
        <v>8</v>
      </c>
      <c r="B12" s="17">
        <f>(B5/B11)/B7</f>
        <v>433.93099858165942</v>
      </c>
      <c r="C12" s="14"/>
      <c r="D12" s="20">
        <v>7</v>
      </c>
      <c r="E12" s="20">
        <v>8</v>
      </c>
      <c r="F12" s="3">
        <f t="shared" si="0"/>
        <v>8</v>
      </c>
      <c r="G12" s="17">
        <f t="shared" si="5"/>
        <v>7163.9123376312891</v>
      </c>
      <c r="H12" s="17">
        <f t="shared" si="1"/>
        <v>433.93099858165942</v>
      </c>
      <c r="I12">
        <f t="shared" si="2"/>
        <v>23.452784815889174</v>
      </c>
      <c r="J12" s="17">
        <f t="shared" si="3"/>
        <v>410.47821376577025</v>
      </c>
      <c r="K12" s="17">
        <f t="shared" si="4"/>
        <v>6753.4341238655188</v>
      </c>
    </row>
    <row r="13" spans="1:18" x14ac:dyDescent="0.45">
      <c r="A13" s="2"/>
      <c r="C13" s="14"/>
      <c r="D13" s="20">
        <v>8</v>
      </c>
      <c r="E13" s="20">
        <v>9</v>
      </c>
      <c r="F13" s="3">
        <f t="shared" si="0"/>
        <v>9</v>
      </c>
      <c r="G13" s="17">
        <f t="shared" si="5"/>
        <v>6753.4341238655188</v>
      </c>
      <c r="H13" s="17">
        <f t="shared" si="1"/>
        <v>433.93099858165942</v>
      </c>
      <c r="I13">
        <f t="shared" si="2"/>
        <v>22.108985957758222</v>
      </c>
      <c r="J13" s="17">
        <f t="shared" si="3"/>
        <v>411.82201262390117</v>
      </c>
      <c r="K13" s="17">
        <f t="shared" si="4"/>
        <v>6341.6121112416176</v>
      </c>
    </row>
    <row r="14" spans="1:18" x14ac:dyDescent="0.45">
      <c r="A14" s="2"/>
      <c r="C14" s="14"/>
      <c r="D14" s="20">
        <v>9</v>
      </c>
      <c r="E14" s="3">
        <v>10</v>
      </c>
      <c r="F14" s="3">
        <f t="shared" si="0"/>
        <v>10</v>
      </c>
      <c r="G14" s="17">
        <f t="shared" si="5"/>
        <v>6341.6121112416176</v>
      </c>
      <c r="H14" s="17">
        <f t="shared" si="1"/>
        <v>433.93099858165942</v>
      </c>
      <c r="I14">
        <f t="shared" si="2"/>
        <v>20.760787851846132</v>
      </c>
      <c r="J14" s="17">
        <f t="shared" si="3"/>
        <v>413.17021072981328</v>
      </c>
      <c r="K14" s="17">
        <f t="shared" si="4"/>
        <v>5928.4419005118043</v>
      </c>
    </row>
    <row r="15" spans="1:18" x14ac:dyDescent="0.45">
      <c r="D15" s="20">
        <v>10</v>
      </c>
      <c r="E15" s="20">
        <v>11</v>
      </c>
      <c r="F15" s="3">
        <f t="shared" si="0"/>
        <v>11</v>
      </c>
      <c r="G15" s="17">
        <f t="shared" si="5"/>
        <v>5928.4419005118043</v>
      </c>
      <c r="H15" s="17">
        <f t="shared" si="1"/>
        <v>433.93099858165942</v>
      </c>
      <c r="I15">
        <f t="shared" si="2"/>
        <v>19.408176096160432</v>
      </c>
      <c r="J15" s="17">
        <f t="shared" si="3"/>
        <v>414.52282248549898</v>
      </c>
      <c r="K15" s="17">
        <f t="shared" si="4"/>
        <v>5513.9190780263052</v>
      </c>
    </row>
    <row r="16" spans="1:18" x14ac:dyDescent="0.45">
      <c r="D16" s="20">
        <v>11</v>
      </c>
      <c r="E16" s="20">
        <v>12</v>
      </c>
      <c r="F16" s="3">
        <f t="shared" si="0"/>
        <v>12</v>
      </c>
      <c r="G16" s="17">
        <f t="shared" si="5"/>
        <v>5513.9190780263052</v>
      </c>
      <c r="H16" s="17">
        <f t="shared" si="1"/>
        <v>433.93099858165942</v>
      </c>
      <c r="I16">
        <f t="shared" si="2"/>
        <v>18.051136241560275</v>
      </c>
      <c r="J16" s="17">
        <f t="shared" si="3"/>
        <v>415.87986234009912</v>
      </c>
      <c r="K16" s="17">
        <f t="shared" si="4"/>
        <v>5098.0392156862063</v>
      </c>
    </row>
    <row r="17" spans="4:11" x14ac:dyDescent="0.45">
      <c r="D17" s="20">
        <v>12</v>
      </c>
      <c r="E17" s="3">
        <v>13</v>
      </c>
      <c r="F17" s="3">
        <f t="shared" si="0"/>
        <v>13</v>
      </c>
      <c r="G17" s="17">
        <f t="shared" si="5"/>
        <v>5098.0392156862063</v>
      </c>
      <c r="H17" s="17">
        <f t="shared" si="1"/>
        <v>433.93099858165942</v>
      </c>
      <c r="I17">
        <f t="shared" si="2"/>
        <v>16.689653791602087</v>
      </c>
      <c r="J17" s="17">
        <f t="shared" si="3"/>
        <v>417.24134479005733</v>
      </c>
      <c r="K17" s="17">
        <f t="shared" si="4"/>
        <v>4680.7978708961491</v>
      </c>
    </row>
    <row r="18" spans="4:11" x14ac:dyDescent="0.45">
      <c r="D18" s="20">
        <v>13</v>
      </c>
      <c r="E18" s="20">
        <v>14</v>
      </c>
      <c r="F18" s="3">
        <f t="shared" si="0"/>
        <v>14</v>
      </c>
      <c r="G18" s="17">
        <f t="shared" si="5"/>
        <v>4680.7978708961491</v>
      </c>
      <c r="H18" s="17">
        <f t="shared" si="1"/>
        <v>433.93099858165942</v>
      </c>
      <c r="I18">
        <f t="shared" si="2"/>
        <v>15.323714202384702</v>
      </c>
      <c r="J18" s="17">
        <f t="shared" si="3"/>
        <v>418.60728437927474</v>
      </c>
      <c r="K18" s="17">
        <f t="shared" si="4"/>
        <v>4262.1905865168746</v>
      </c>
    </row>
    <row r="19" spans="4:11" x14ac:dyDescent="0.45">
      <c r="D19" s="20">
        <v>14</v>
      </c>
      <c r="E19" s="20">
        <v>15</v>
      </c>
      <c r="F19" s="3">
        <f t="shared" si="0"/>
        <v>15</v>
      </c>
      <c r="G19" s="17">
        <f t="shared" si="5"/>
        <v>4262.1905865168746</v>
      </c>
      <c r="H19" s="17">
        <f t="shared" si="1"/>
        <v>433.93099858165942</v>
      </c>
      <c r="I19">
        <f t="shared" si="2"/>
        <v>13.953302882394018</v>
      </c>
      <c r="J19" s="17">
        <f t="shared" si="3"/>
        <v>419.97769569926538</v>
      </c>
      <c r="K19" s="17">
        <f t="shared" si="4"/>
        <v>3842.2128908176091</v>
      </c>
    </row>
    <row r="20" spans="4:11" x14ac:dyDescent="0.45">
      <c r="D20" s="20">
        <v>15</v>
      </c>
      <c r="E20" s="3">
        <v>16</v>
      </c>
      <c r="F20" s="3">
        <f t="shared" si="0"/>
        <v>16</v>
      </c>
      <c r="G20" s="17">
        <f t="shared" si="5"/>
        <v>3842.2128908176091</v>
      </c>
      <c r="H20" s="17">
        <f t="shared" si="1"/>
        <v>433.93099858165942</v>
      </c>
      <c r="I20">
        <f t="shared" si="2"/>
        <v>12.5784051923471</v>
      </c>
      <c r="J20" s="17">
        <f t="shared" si="3"/>
        <v>421.35259338931235</v>
      </c>
      <c r="K20" s="17">
        <f t="shared" si="4"/>
        <v>3420.8602974282967</v>
      </c>
    </row>
    <row r="21" spans="4:11" x14ac:dyDescent="0.45">
      <c r="D21" s="20">
        <v>16</v>
      </c>
      <c r="E21" s="20">
        <v>17</v>
      </c>
      <c r="F21" s="3">
        <f t="shared" si="0"/>
        <v>17</v>
      </c>
      <c r="G21" s="17">
        <f t="shared" si="5"/>
        <v>3420.8602974282967</v>
      </c>
      <c r="H21" s="17">
        <f t="shared" si="1"/>
        <v>433.93099858165942</v>
      </c>
      <c r="I21">
        <f t="shared" si="2"/>
        <v>11.199006445035826</v>
      </c>
      <c r="J21" s="17">
        <f t="shared" si="3"/>
        <v>422.7319921366236</v>
      </c>
      <c r="K21" s="17">
        <f t="shared" si="4"/>
        <v>2998.1283052916733</v>
      </c>
    </row>
    <row r="22" spans="4:11" x14ac:dyDescent="0.45">
      <c r="D22" s="20">
        <v>17</v>
      </c>
      <c r="E22" s="20">
        <v>18</v>
      </c>
      <c r="F22" s="3">
        <f t="shared" si="0"/>
        <v>18</v>
      </c>
      <c r="G22" s="17">
        <f t="shared" si="5"/>
        <v>2998.1283052916733</v>
      </c>
      <c r="H22" s="17">
        <f t="shared" si="1"/>
        <v>433.93099858165942</v>
      </c>
      <c r="I22">
        <f t="shared" si="2"/>
        <v>9.8150919051699628</v>
      </c>
      <c r="J22" s="17">
        <f t="shared" si="3"/>
        <v>424.11590667648949</v>
      </c>
      <c r="K22" s="17">
        <f t="shared" si="4"/>
        <v>2574.0123986151839</v>
      </c>
    </row>
    <row r="23" spans="4:11" x14ac:dyDescent="0.45">
      <c r="D23" s="20">
        <v>18</v>
      </c>
      <c r="E23" s="3">
        <v>19</v>
      </c>
      <c r="F23" s="3">
        <f t="shared" si="0"/>
        <v>19</v>
      </c>
      <c r="G23" s="17">
        <f t="shared" si="5"/>
        <v>2574.0123986151839</v>
      </c>
      <c r="H23" s="17">
        <f t="shared" si="1"/>
        <v>433.93099858165942</v>
      </c>
      <c r="I23">
        <f t="shared" si="2"/>
        <v>8.4266467892197774</v>
      </c>
      <c r="J23" s="17">
        <f t="shared" si="3"/>
        <v>425.50435179243965</v>
      </c>
      <c r="K23" s="17">
        <f t="shared" si="4"/>
        <v>2148.5080468227443</v>
      </c>
    </row>
    <row r="24" spans="4:11" x14ac:dyDescent="0.45">
      <c r="D24" s="20">
        <v>19</v>
      </c>
      <c r="E24" s="20">
        <v>20</v>
      </c>
      <c r="F24" s="3">
        <f t="shared" si="0"/>
        <v>20</v>
      </c>
      <c r="G24" s="17">
        <f>K23</f>
        <v>2148.5080468227443</v>
      </c>
      <c r="H24" s="17">
        <f t="shared" si="1"/>
        <v>433.93099858165942</v>
      </c>
      <c r="I24">
        <f t="shared" si="2"/>
        <v>7.0336562652581058</v>
      </c>
      <c r="J24" s="17">
        <f t="shared" si="3"/>
        <v>426.89734231640131</v>
      </c>
      <c r="K24" s="17">
        <f t="shared" si="4"/>
        <v>1721.6107045063429</v>
      </c>
    </row>
    <row r="25" spans="4:11" x14ac:dyDescent="0.45">
      <c r="D25" s="20">
        <v>20</v>
      </c>
      <c r="E25" s="20">
        <v>21</v>
      </c>
      <c r="F25" s="3">
        <f t="shared" si="0"/>
        <v>21</v>
      </c>
      <c r="G25" s="17">
        <f t="shared" ref="G25:G28" si="6">K24</f>
        <v>1721.6107045063429</v>
      </c>
      <c r="H25" s="17">
        <f t="shared" si="1"/>
        <v>433.93099858165942</v>
      </c>
      <c r="I25">
        <f t="shared" ref="I25:I28" si="7">G25*$B$10/$B$7</f>
        <v>5.6361054528019148</v>
      </c>
      <c r="J25" s="17">
        <f t="shared" ref="J25:J28" si="8">H25-I25</f>
        <v>428.2948931288575</v>
      </c>
      <c r="K25" s="17">
        <f t="shared" ref="K25:K28" si="9">G25-J25</f>
        <v>1293.3158113774855</v>
      </c>
    </row>
    <row r="26" spans="4:11" x14ac:dyDescent="0.45">
      <c r="D26" s="20">
        <v>21</v>
      </c>
      <c r="E26" s="3">
        <v>22</v>
      </c>
      <c r="F26" s="3">
        <f t="shared" si="0"/>
        <v>22</v>
      </c>
      <c r="G26" s="17">
        <f t="shared" si="6"/>
        <v>1293.3158113774855</v>
      </c>
      <c r="H26" s="17">
        <f t="shared" si="1"/>
        <v>433.93099858165942</v>
      </c>
      <c r="I26">
        <f t="shared" si="7"/>
        <v>4.2339794226533423</v>
      </c>
      <c r="J26" s="17">
        <f t="shared" si="8"/>
        <v>429.69701915900606</v>
      </c>
      <c r="K26" s="17">
        <f t="shared" si="9"/>
        <v>863.61879221847948</v>
      </c>
    </row>
    <row r="27" spans="4:11" x14ac:dyDescent="0.45">
      <c r="D27" s="20">
        <v>22</v>
      </c>
      <c r="E27" s="20">
        <v>23</v>
      </c>
      <c r="F27" s="3">
        <f t="shared" si="0"/>
        <v>23</v>
      </c>
      <c r="G27" s="17">
        <f t="shared" si="6"/>
        <v>863.61879221847948</v>
      </c>
      <c r="H27" s="17">
        <f t="shared" si="1"/>
        <v>433.93099858165942</v>
      </c>
      <c r="I27">
        <f t="shared" si="7"/>
        <v>2.8272631967402142</v>
      </c>
      <c r="J27" s="17">
        <f t="shared" si="8"/>
        <v>431.10373538491922</v>
      </c>
      <c r="K27" s="17">
        <f t="shared" si="9"/>
        <v>432.51505683356027</v>
      </c>
    </row>
    <row r="28" spans="4:11" x14ac:dyDescent="0.45">
      <c r="D28" s="20">
        <v>23</v>
      </c>
      <c r="E28" s="20">
        <v>24</v>
      </c>
      <c r="F28" s="3">
        <f t="shared" si="0"/>
        <v>24</v>
      </c>
      <c r="G28" s="17">
        <f t="shared" si="6"/>
        <v>432.51505683356027</v>
      </c>
      <c r="H28" s="17">
        <f t="shared" si="1"/>
        <v>433.93099858165942</v>
      </c>
      <c r="I28">
        <f t="shared" si="7"/>
        <v>1.4159417479560508</v>
      </c>
      <c r="J28" s="17">
        <f t="shared" si="8"/>
        <v>432.5150568337034</v>
      </c>
      <c r="K28" s="17">
        <f t="shared" si="9"/>
        <v>-1.4313172869151458E-10</v>
      </c>
    </row>
  </sheetData>
  <mergeCells count="5">
    <mergeCell ref="N5:Q5"/>
    <mergeCell ref="N6:Q6"/>
    <mergeCell ref="N7:Q7"/>
    <mergeCell ref="N8:Q8"/>
    <mergeCell ref="N9:Q9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373CE-C3E1-44D6-89CA-09CC56EFD1BC}">
  <dimension ref="A1:Y219"/>
  <sheetViews>
    <sheetView tabSelected="1" workbookViewId="0">
      <selection activeCell="W2" sqref="W2"/>
    </sheetView>
  </sheetViews>
  <sheetFormatPr defaultRowHeight="14.25" x14ac:dyDescent="0.45"/>
  <cols>
    <col min="1" max="1" width="19.73046875" bestFit="1" customWidth="1"/>
    <col min="4" max="4" width="10.86328125" customWidth="1"/>
    <col min="8" max="8" width="10" customWidth="1"/>
    <col min="10" max="10" width="11.86328125" customWidth="1"/>
    <col min="11" max="11" width="10.86328125" customWidth="1"/>
    <col min="21" max="21" width="22.3984375" customWidth="1"/>
    <col min="22" max="22" width="22.86328125" customWidth="1"/>
  </cols>
  <sheetData>
    <row r="1" spans="1:23" x14ac:dyDescent="0.45">
      <c r="A1" t="s">
        <v>37</v>
      </c>
    </row>
    <row r="3" spans="1:23" x14ac:dyDescent="0.45">
      <c r="A3" t="s">
        <v>14</v>
      </c>
      <c r="J3" t="s">
        <v>15</v>
      </c>
      <c r="U3" t="s">
        <v>43</v>
      </c>
    </row>
    <row r="4" spans="1:23" x14ac:dyDescent="0.45">
      <c r="A4" t="s">
        <v>38</v>
      </c>
      <c r="B4">
        <v>40000</v>
      </c>
      <c r="J4" t="s">
        <v>41</v>
      </c>
      <c r="K4" t="s">
        <v>42</v>
      </c>
      <c r="U4" t="s">
        <v>44</v>
      </c>
      <c r="V4" t="s">
        <v>45</v>
      </c>
      <c r="W4" t="s">
        <v>46</v>
      </c>
    </row>
    <row r="5" spans="1:23" x14ac:dyDescent="0.45">
      <c r="A5" t="s">
        <v>10</v>
      </c>
      <c r="B5">
        <v>15</v>
      </c>
      <c r="J5">
        <v>0</v>
      </c>
      <c r="K5" s="18">
        <f>D14</f>
        <v>40000</v>
      </c>
      <c r="U5">
        <f>C14</f>
        <v>1</v>
      </c>
      <c r="V5" s="17">
        <f>H14</f>
        <v>39691.40092355098</v>
      </c>
      <c r="W5" t="str">
        <f>IF(V5&lt;15000,U5,"")</f>
        <v/>
      </c>
    </row>
    <row r="6" spans="1:23" x14ac:dyDescent="0.45">
      <c r="A6" t="s">
        <v>11</v>
      </c>
      <c r="B6">
        <v>12</v>
      </c>
      <c r="J6">
        <v>1</v>
      </c>
      <c r="K6">
        <f ca="1">OFFSET($H$13,12*J6,0)</f>
        <v>36360.507980700822</v>
      </c>
      <c r="U6">
        <f t="shared" ref="U6:U69" si="0">C15</f>
        <v>2</v>
      </c>
      <c r="V6" s="17">
        <f t="shared" ref="V6:V69" si="1">H15</f>
        <v>39383.766951618461</v>
      </c>
      <c r="W6" t="str">
        <f t="shared" ref="W6:W69" si="2">IF(V6&lt;15000,U6,"")</f>
        <v/>
      </c>
    </row>
    <row r="7" spans="1:23" x14ac:dyDescent="0.45">
      <c r="A7" t="s">
        <v>1</v>
      </c>
      <c r="B7" s="1">
        <v>0.08</v>
      </c>
      <c r="J7">
        <v>2</v>
      </c>
      <c r="K7">
        <f t="shared" ref="K7:K20" ca="1" si="3">OFFSET($H$13,12*J7,0)</f>
        <v>32859.991011777711</v>
      </c>
      <c r="U7">
        <f t="shared" si="0"/>
        <v>3</v>
      </c>
      <c r="V7" s="17">
        <f t="shared" si="1"/>
        <v>39077.098084202444</v>
      </c>
      <c r="W7" t="str">
        <f t="shared" si="2"/>
        <v/>
      </c>
    </row>
    <row r="8" spans="1:23" x14ac:dyDescent="0.45">
      <c r="A8" t="s">
        <v>39</v>
      </c>
      <c r="B8">
        <v>309.56418096551874</v>
      </c>
      <c r="J8">
        <v>3</v>
      </c>
      <c r="K8">
        <f t="shared" ca="1" si="3"/>
        <v>29498.449093230676</v>
      </c>
      <c r="U8">
        <f t="shared" si="0"/>
        <v>4</v>
      </c>
      <c r="V8" s="17">
        <f t="shared" si="1"/>
        <v>38771.394321302927</v>
      </c>
      <c r="W8" t="str">
        <f t="shared" si="2"/>
        <v/>
      </c>
    </row>
    <row r="9" spans="1:23" x14ac:dyDescent="0.45">
      <c r="A9" t="s">
        <v>40</v>
      </c>
      <c r="B9">
        <v>5</v>
      </c>
      <c r="J9">
        <v>4</v>
      </c>
      <c r="K9">
        <f t="shared" ca="1" si="3"/>
        <v>26275.882225059711</v>
      </c>
      <c r="U9">
        <f t="shared" si="0"/>
        <v>5</v>
      </c>
      <c r="V9" s="17">
        <f t="shared" si="1"/>
        <v>38466.655662919911</v>
      </c>
      <c r="W9" t="str">
        <f t="shared" si="2"/>
        <v/>
      </c>
    </row>
    <row r="10" spans="1:23" x14ac:dyDescent="0.45">
      <c r="J10">
        <v>5</v>
      </c>
      <c r="K10">
        <f t="shared" ca="1" si="3"/>
        <v>23192.290407264823</v>
      </c>
      <c r="U10">
        <f t="shared" si="0"/>
        <v>6</v>
      </c>
      <c r="V10" s="17">
        <f t="shared" si="1"/>
        <v>38162.882109053397</v>
      </c>
      <c r="W10" t="str">
        <f t="shared" si="2"/>
        <v/>
      </c>
    </row>
    <row r="11" spans="1:23" x14ac:dyDescent="0.45">
      <c r="A11" t="s">
        <v>12</v>
      </c>
      <c r="B11">
        <f>B6*((1+B7)^(1/B6)-1)</f>
        <v>7.7208361320041163E-2</v>
      </c>
      <c r="J11">
        <v>6</v>
      </c>
      <c r="K11">
        <f t="shared" ca="1" si="3"/>
        <v>20247.673639846009</v>
      </c>
      <c r="U11">
        <f t="shared" si="0"/>
        <v>7</v>
      </c>
      <c r="V11" s="17">
        <f t="shared" si="1"/>
        <v>37860.073659703383</v>
      </c>
      <c r="W11" t="str">
        <f t="shared" si="2"/>
        <v/>
      </c>
    </row>
    <row r="12" spans="1:23" x14ac:dyDescent="0.45">
      <c r="J12">
        <v>7</v>
      </c>
      <c r="K12">
        <f t="shared" ca="1" si="3"/>
        <v>17442.031922803268</v>
      </c>
      <c r="U12">
        <f t="shared" si="0"/>
        <v>8</v>
      </c>
      <c r="V12" s="17">
        <f t="shared" si="1"/>
        <v>37558.23031486987</v>
      </c>
      <c r="W12" t="str">
        <f t="shared" si="2"/>
        <v/>
      </c>
    </row>
    <row r="13" spans="1:23" ht="42.75" x14ac:dyDescent="0.45">
      <c r="A13" s="19" t="s">
        <v>16</v>
      </c>
      <c r="B13" s="19" t="s">
        <v>17</v>
      </c>
      <c r="C13" s="19" t="s">
        <v>18</v>
      </c>
      <c r="D13" s="19" t="s">
        <v>19</v>
      </c>
      <c r="E13" s="19" t="s">
        <v>20</v>
      </c>
      <c r="F13" s="19" t="s">
        <v>21</v>
      </c>
      <c r="G13" s="19" t="s">
        <v>22</v>
      </c>
      <c r="H13" s="19" t="s">
        <v>23</v>
      </c>
      <c r="J13">
        <v>8</v>
      </c>
      <c r="K13">
        <f t="shared" ca="1" si="3"/>
        <v>14775.365256136603</v>
      </c>
      <c r="U13">
        <f t="shared" si="0"/>
        <v>9</v>
      </c>
      <c r="V13" s="17">
        <f t="shared" si="1"/>
        <v>37257.352074552859</v>
      </c>
      <c r="W13" t="str">
        <f t="shared" si="2"/>
        <v/>
      </c>
    </row>
    <row r="14" spans="1:23" x14ac:dyDescent="0.45">
      <c r="A14" s="20">
        <v>0</v>
      </c>
      <c r="B14" s="3">
        <v>1</v>
      </c>
      <c r="C14" s="3">
        <v>1</v>
      </c>
      <c r="D14" s="24">
        <f>B4</f>
        <v>40000</v>
      </c>
      <c r="E14" s="23">
        <f>$B$8</f>
        <v>309.56418096551874</v>
      </c>
      <c r="F14" s="22">
        <f>C14*$B$11/$B$7</f>
        <v>0.96510451650051454</v>
      </c>
      <c r="G14" s="23">
        <f>E14-F14</f>
        <v>308.59907644901824</v>
      </c>
      <c r="H14" s="23">
        <f>D14-G14</f>
        <v>39691.40092355098</v>
      </c>
      <c r="J14">
        <v>9</v>
      </c>
      <c r="K14">
        <f t="shared" ca="1" si="3"/>
        <v>12247.673639846011</v>
      </c>
      <c r="U14">
        <f t="shared" si="0"/>
        <v>10</v>
      </c>
      <c r="V14" s="17">
        <f t="shared" si="1"/>
        <v>36957.438938752348</v>
      </c>
      <c r="W14" t="str">
        <f t="shared" si="2"/>
        <v/>
      </c>
    </row>
    <row r="15" spans="1:23" x14ac:dyDescent="0.45">
      <c r="A15" s="20">
        <v>1</v>
      </c>
      <c r="B15" s="20">
        <v>2</v>
      </c>
      <c r="C15" s="3">
        <f t="shared" ref="C15:C78" si="4">C14+1</f>
        <v>2</v>
      </c>
      <c r="D15" s="23">
        <f>H14</f>
        <v>39691.40092355098</v>
      </c>
      <c r="E15" s="23">
        <f t="shared" ref="E15:E78" si="5">$B$8</f>
        <v>309.56418096551874</v>
      </c>
      <c r="F15" s="22">
        <f t="shared" ref="F15:F35" si="6">C15*$B$11/$B$7</f>
        <v>1.9302090330010291</v>
      </c>
      <c r="G15" s="23">
        <f t="shared" ref="G15:G35" si="7">E15-F15</f>
        <v>307.63397193251774</v>
      </c>
      <c r="H15" s="23">
        <f t="shared" ref="H15:H35" si="8">D15-G15</f>
        <v>39383.766951618461</v>
      </c>
      <c r="J15">
        <v>10</v>
      </c>
      <c r="K15">
        <f t="shared" ca="1" si="3"/>
        <v>9858.9570739314931</v>
      </c>
      <c r="U15">
        <f t="shared" si="0"/>
        <v>11</v>
      </c>
      <c r="V15" s="17">
        <f t="shared" si="1"/>
        <v>36658.490907468338</v>
      </c>
      <c r="W15" t="str">
        <f t="shared" si="2"/>
        <v/>
      </c>
    </row>
    <row r="16" spans="1:23" x14ac:dyDescent="0.45">
      <c r="A16" s="20">
        <v>2</v>
      </c>
      <c r="B16" s="20">
        <v>3</v>
      </c>
      <c r="C16" s="3">
        <f t="shared" si="4"/>
        <v>3</v>
      </c>
      <c r="D16" s="23">
        <f t="shared" ref="D16:D37" si="9">H15</f>
        <v>39383.766951618461</v>
      </c>
      <c r="E16" s="23">
        <f t="shared" si="5"/>
        <v>309.56418096551874</v>
      </c>
      <c r="F16" s="22">
        <f t="shared" si="6"/>
        <v>2.8953135495015436</v>
      </c>
      <c r="G16" s="23">
        <f t="shared" si="7"/>
        <v>306.66886741601718</v>
      </c>
      <c r="H16" s="23">
        <f t="shared" si="8"/>
        <v>39077.098084202444</v>
      </c>
      <c r="J16">
        <v>11</v>
      </c>
      <c r="K16">
        <f t="shared" ca="1" si="3"/>
        <v>7609.2155583930489</v>
      </c>
      <c r="U16">
        <f t="shared" si="0"/>
        <v>12</v>
      </c>
      <c r="V16" s="17">
        <f t="shared" si="1"/>
        <v>36360.507980700822</v>
      </c>
      <c r="W16" t="str">
        <f t="shared" si="2"/>
        <v/>
      </c>
    </row>
    <row r="17" spans="1:23" x14ac:dyDescent="0.45">
      <c r="A17" s="20">
        <v>3</v>
      </c>
      <c r="B17" s="3">
        <v>4</v>
      </c>
      <c r="C17" s="3">
        <f t="shared" si="4"/>
        <v>4</v>
      </c>
      <c r="D17" s="23">
        <f t="shared" si="9"/>
        <v>39077.098084202444</v>
      </c>
      <c r="E17" s="23">
        <f t="shared" si="5"/>
        <v>309.56418096551874</v>
      </c>
      <c r="F17" s="22">
        <f t="shared" si="6"/>
        <v>3.8604180660020582</v>
      </c>
      <c r="G17" s="23">
        <f t="shared" si="7"/>
        <v>305.70376289951668</v>
      </c>
      <c r="H17" s="23">
        <f t="shared" si="8"/>
        <v>38771.394321302927</v>
      </c>
      <c r="J17">
        <v>12</v>
      </c>
      <c r="K17">
        <f t="shared" ca="1" si="3"/>
        <v>5498.449093230679</v>
      </c>
      <c r="U17">
        <f t="shared" si="0"/>
        <v>13</v>
      </c>
      <c r="V17" s="17">
        <f t="shared" si="1"/>
        <v>36063.490158449807</v>
      </c>
      <c r="W17" t="str">
        <f t="shared" si="2"/>
        <v/>
      </c>
    </row>
    <row r="18" spans="1:23" x14ac:dyDescent="0.45">
      <c r="A18" s="20">
        <v>4</v>
      </c>
      <c r="B18" s="20">
        <v>5</v>
      </c>
      <c r="C18" s="3">
        <f t="shared" si="4"/>
        <v>5</v>
      </c>
      <c r="D18" s="23">
        <f t="shared" si="9"/>
        <v>38771.394321302927</v>
      </c>
      <c r="E18" s="23">
        <f t="shared" si="5"/>
        <v>309.56418096551874</v>
      </c>
      <c r="F18" s="22">
        <f t="shared" si="6"/>
        <v>4.8255225825025727</v>
      </c>
      <c r="G18" s="23">
        <f t="shared" si="7"/>
        <v>304.73865838301617</v>
      </c>
      <c r="H18" s="23">
        <f t="shared" si="8"/>
        <v>38466.655662919911</v>
      </c>
      <c r="J18">
        <v>13</v>
      </c>
      <c r="K18">
        <f t="shared" ca="1" si="3"/>
        <v>3526.6576784443832</v>
      </c>
      <c r="U18">
        <f t="shared" si="0"/>
        <v>14</v>
      </c>
      <c r="V18" s="17">
        <f t="shared" si="1"/>
        <v>35767.437440715294</v>
      </c>
      <c r="W18" t="str">
        <f t="shared" si="2"/>
        <v/>
      </c>
    </row>
    <row r="19" spans="1:23" x14ac:dyDescent="0.45">
      <c r="A19" s="20">
        <v>5</v>
      </c>
      <c r="B19" s="20">
        <v>6</v>
      </c>
      <c r="C19" s="3">
        <f t="shared" si="4"/>
        <v>6</v>
      </c>
      <c r="D19" s="23">
        <f t="shared" si="9"/>
        <v>38466.655662919911</v>
      </c>
      <c r="E19" s="23">
        <f t="shared" si="5"/>
        <v>309.56418096551874</v>
      </c>
      <c r="F19" s="22">
        <f t="shared" si="6"/>
        <v>5.7906270990030873</v>
      </c>
      <c r="G19" s="23">
        <f t="shared" si="7"/>
        <v>303.77355386651567</v>
      </c>
      <c r="H19" s="23">
        <f t="shared" si="8"/>
        <v>38162.882109053397</v>
      </c>
      <c r="J19">
        <v>14</v>
      </c>
      <c r="K19">
        <f t="shared" ca="1" si="3"/>
        <v>1693.8413140341618</v>
      </c>
      <c r="U19">
        <f t="shared" si="0"/>
        <v>15</v>
      </c>
      <c r="V19" s="17">
        <f t="shared" si="1"/>
        <v>35472.349827497281</v>
      </c>
      <c r="W19" t="str">
        <f t="shared" si="2"/>
        <v/>
      </c>
    </row>
    <row r="20" spans="1:23" x14ac:dyDescent="0.45">
      <c r="A20" s="20">
        <v>6</v>
      </c>
      <c r="B20" s="3">
        <v>7</v>
      </c>
      <c r="C20" s="3">
        <f t="shared" si="4"/>
        <v>7</v>
      </c>
      <c r="D20" s="23">
        <f t="shared" si="9"/>
        <v>38162.882109053397</v>
      </c>
      <c r="E20" s="23">
        <f t="shared" si="5"/>
        <v>309.56418096551874</v>
      </c>
      <c r="F20" s="22">
        <f t="shared" si="6"/>
        <v>6.7557316155036018</v>
      </c>
      <c r="G20" s="23">
        <f t="shared" si="7"/>
        <v>302.80844935001517</v>
      </c>
      <c r="H20" s="23">
        <f t="shared" si="8"/>
        <v>37860.073659703383</v>
      </c>
      <c r="J20">
        <v>15</v>
      </c>
      <c r="K20" s="18">
        <f t="shared" ca="1" si="3"/>
        <v>1.4267698134062812E-11</v>
      </c>
      <c r="U20">
        <f t="shared" si="0"/>
        <v>16</v>
      </c>
      <c r="V20" s="17">
        <f t="shared" si="1"/>
        <v>35178.227318795769</v>
      </c>
      <c r="W20" t="str">
        <f t="shared" si="2"/>
        <v/>
      </c>
    </row>
    <row r="21" spans="1:23" x14ac:dyDescent="0.45">
      <c r="A21" s="20">
        <v>7</v>
      </c>
      <c r="B21" s="20">
        <v>8</v>
      </c>
      <c r="C21" s="3">
        <f t="shared" si="4"/>
        <v>8</v>
      </c>
      <c r="D21" s="23">
        <f t="shared" si="9"/>
        <v>37860.073659703383</v>
      </c>
      <c r="E21" s="23">
        <f t="shared" si="5"/>
        <v>309.56418096551874</v>
      </c>
      <c r="F21" s="22">
        <f t="shared" si="6"/>
        <v>7.7208361320041163</v>
      </c>
      <c r="G21" s="23">
        <f t="shared" si="7"/>
        <v>301.84334483351461</v>
      </c>
      <c r="H21" s="23">
        <f t="shared" si="8"/>
        <v>37558.23031486987</v>
      </c>
      <c r="U21">
        <f t="shared" si="0"/>
        <v>17</v>
      </c>
      <c r="V21" s="17">
        <f t="shared" si="1"/>
        <v>34885.069914610758</v>
      </c>
      <c r="W21" t="str">
        <f t="shared" si="2"/>
        <v/>
      </c>
    </row>
    <row r="22" spans="1:23" x14ac:dyDescent="0.45">
      <c r="A22" s="20">
        <v>8</v>
      </c>
      <c r="B22" s="20">
        <v>9</v>
      </c>
      <c r="C22" s="3">
        <f t="shared" si="4"/>
        <v>9</v>
      </c>
      <c r="D22" s="23">
        <f t="shared" si="9"/>
        <v>37558.23031486987</v>
      </c>
      <c r="E22" s="23">
        <f t="shared" si="5"/>
        <v>309.56418096551874</v>
      </c>
      <c r="F22" s="22">
        <f t="shared" si="6"/>
        <v>8.68594064850463</v>
      </c>
      <c r="G22" s="23">
        <f t="shared" si="7"/>
        <v>300.8782403170141</v>
      </c>
      <c r="H22" s="23">
        <f t="shared" si="8"/>
        <v>37257.352074552859</v>
      </c>
      <c r="U22">
        <f t="shared" si="0"/>
        <v>18</v>
      </c>
      <c r="V22" s="17">
        <f t="shared" si="1"/>
        <v>34592.877614942248</v>
      </c>
      <c r="W22" t="str">
        <f t="shared" si="2"/>
        <v/>
      </c>
    </row>
    <row r="23" spans="1:23" x14ac:dyDescent="0.45">
      <c r="A23" s="20">
        <v>9</v>
      </c>
      <c r="B23" s="3">
        <v>10</v>
      </c>
      <c r="C23" s="3">
        <f t="shared" si="4"/>
        <v>10</v>
      </c>
      <c r="D23" s="23">
        <f t="shared" si="9"/>
        <v>37257.352074552859</v>
      </c>
      <c r="E23" s="23">
        <f t="shared" si="5"/>
        <v>309.56418096551874</v>
      </c>
      <c r="F23" s="22">
        <f t="shared" si="6"/>
        <v>9.6510451650051454</v>
      </c>
      <c r="G23" s="23">
        <f t="shared" si="7"/>
        <v>299.9131358005136</v>
      </c>
      <c r="H23" s="23">
        <f t="shared" si="8"/>
        <v>36957.438938752348</v>
      </c>
      <c r="U23">
        <f t="shared" si="0"/>
        <v>19</v>
      </c>
      <c r="V23" s="17">
        <f t="shared" si="1"/>
        <v>34301.65041979024</v>
      </c>
      <c r="W23" t="str">
        <f t="shared" si="2"/>
        <v/>
      </c>
    </row>
    <row r="24" spans="1:23" x14ac:dyDescent="0.45">
      <c r="A24" s="20">
        <v>10</v>
      </c>
      <c r="B24" s="20">
        <v>11</v>
      </c>
      <c r="C24" s="3">
        <f t="shared" si="4"/>
        <v>11</v>
      </c>
      <c r="D24" s="23">
        <f t="shared" si="9"/>
        <v>36957.438938752348</v>
      </c>
      <c r="E24" s="23">
        <f t="shared" si="5"/>
        <v>309.56418096551874</v>
      </c>
      <c r="F24" s="22">
        <f t="shared" si="6"/>
        <v>10.616149681505659</v>
      </c>
      <c r="G24" s="23">
        <f t="shared" si="7"/>
        <v>298.9480312840131</v>
      </c>
      <c r="H24" s="23">
        <f t="shared" si="8"/>
        <v>36658.490907468338</v>
      </c>
      <c r="U24">
        <f t="shared" si="0"/>
        <v>20</v>
      </c>
      <c r="V24" s="17">
        <f t="shared" si="1"/>
        <v>34011.388329154732</v>
      </c>
      <c r="W24" t="str">
        <f t="shared" si="2"/>
        <v/>
      </c>
    </row>
    <row r="25" spans="1:23" x14ac:dyDescent="0.45">
      <c r="A25" s="20">
        <v>11</v>
      </c>
      <c r="B25" s="20">
        <v>12</v>
      </c>
      <c r="C25" s="3">
        <f t="shared" si="4"/>
        <v>12</v>
      </c>
      <c r="D25" s="23">
        <f t="shared" si="9"/>
        <v>36658.490907468338</v>
      </c>
      <c r="E25" s="23">
        <f t="shared" si="5"/>
        <v>309.56418096551874</v>
      </c>
      <c r="F25" s="22">
        <f t="shared" si="6"/>
        <v>11.581254198006175</v>
      </c>
      <c r="G25" s="23">
        <f t="shared" si="7"/>
        <v>297.98292676751259</v>
      </c>
      <c r="H25" s="23">
        <f t="shared" si="8"/>
        <v>36360.507980700822</v>
      </c>
      <c r="U25">
        <f t="shared" si="0"/>
        <v>21</v>
      </c>
      <c r="V25" s="17">
        <f t="shared" si="1"/>
        <v>33722.091343035725</v>
      </c>
      <c r="W25" t="str">
        <f t="shared" si="2"/>
        <v/>
      </c>
    </row>
    <row r="26" spans="1:23" x14ac:dyDescent="0.45">
      <c r="A26" s="20">
        <v>12</v>
      </c>
      <c r="B26" s="3">
        <v>13</v>
      </c>
      <c r="C26" s="3">
        <f t="shared" si="4"/>
        <v>13</v>
      </c>
      <c r="D26" s="23">
        <f t="shared" si="9"/>
        <v>36360.507980700822</v>
      </c>
      <c r="E26" s="23">
        <f t="shared" si="5"/>
        <v>309.56418096551874</v>
      </c>
      <c r="F26" s="22">
        <f t="shared" si="6"/>
        <v>12.546358714506688</v>
      </c>
      <c r="G26" s="23">
        <f t="shared" si="7"/>
        <v>297.01782225101203</v>
      </c>
      <c r="H26" s="23">
        <f t="shared" si="8"/>
        <v>36063.490158449807</v>
      </c>
      <c r="U26">
        <f t="shared" si="0"/>
        <v>22</v>
      </c>
      <c r="V26" s="17">
        <f t="shared" si="1"/>
        <v>33433.759461433219</v>
      </c>
      <c r="W26" t="str">
        <f t="shared" si="2"/>
        <v/>
      </c>
    </row>
    <row r="27" spans="1:23" x14ac:dyDescent="0.45">
      <c r="A27" s="20">
        <v>13</v>
      </c>
      <c r="B27" s="20">
        <v>14</v>
      </c>
      <c r="C27" s="3">
        <f t="shared" si="4"/>
        <v>14</v>
      </c>
      <c r="D27" s="23">
        <f t="shared" si="9"/>
        <v>36063.490158449807</v>
      </c>
      <c r="E27" s="23">
        <f t="shared" si="5"/>
        <v>309.56418096551874</v>
      </c>
      <c r="F27" s="22">
        <f t="shared" si="6"/>
        <v>13.511463231007204</v>
      </c>
      <c r="G27" s="23">
        <f t="shared" si="7"/>
        <v>296.05271773451153</v>
      </c>
      <c r="H27" s="23">
        <f t="shared" si="8"/>
        <v>35767.437440715294</v>
      </c>
      <c r="U27">
        <f t="shared" si="0"/>
        <v>23</v>
      </c>
      <c r="V27" s="17">
        <f t="shared" si="1"/>
        <v>33146.392684347215</v>
      </c>
      <c r="W27" t="str">
        <f t="shared" si="2"/>
        <v/>
      </c>
    </row>
    <row r="28" spans="1:23" x14ac:dyDescent="0.45">
      <c r="A28" s="20">
        <v>14</v>
      </c>
      <c r="B28" s="20">
        <v>15</v>
      </c>
      <c r="C28" s="3">
        <f t="shared" si="4"/>
        <v>15</v>
      </c>
      <c r="D28" s="23">
        <f t="shared" si="9"/>
        <v>35767.437440715294</v>
      </c>
      <c r="E28" s="23">
        <f t="shared" si="5"/>
        <v>309.56418096551874</v>
      </c>
      <c r="F28" s="22">
        <f t="shared" si="6"/>
        <v>14.476567747507717</v>
      </c>
      <c r="G28" s="23">
        <f t="shared" si="7"/>
        <v>295.08761321801103</v>
      </c>
      <c r="H28" s="23">
        <f t="shared" si="8"/>
        <v>35472.349827497281</v>
      </c>
      <c r="U28">
        <f t="shared" si="0"/>
        <v>24</v>
      </c>
      <c r="V28" s="17">
        <f t="shared" si="1"/>
        <v>32859.991011777711</v>
      </c>
      <c r="W28" t="str">
        <f t="shared" si="2"/>
        <v/>
      </c>
    </row>
    <row r="29" spans="1:23" x14ac:dyDescent="0.45">
      <c r="A29" s="20">
        <v>15</v>
      </c>
      <c r="B29" s="3">
        <v>16</v>
      </c>
      <c r="C29" s="3">
        <f t="shared" si="4"/>
        <v>16</v>
      </c>
      <c r="D29" s="23">
        <f t="shared" si="9"/>
        <v>35472.349827497281</v>
      </c>
      <c r="E29" s="23">
        <f t="shared" si="5"/>
        <v>309.56418096551874</v>
      </c>
      <c r="F29" s="22">
        <f t="shared" si="6"/>
        <v>15.441672264008233</v>
      </c>
      <c r="G29" s="23">
        <f t="shared" si="7"/>
        <v>294.12250870151053</v>
      </c>
      <c r="H29" s="23">
        <f t="shared" si="8"/>
        <v>35178.227318795769</v>
      </c>
      <c r="U29">
        <f t="shared" si="0"/>
        <v>25</v>
      </c>
      <c r="V29" s="17">
        <f t="shared" si="1"/>
        <v>32574.554443724704</v>
      </c>
      <c r="W29" t="str">
        <f t="shared" si="2"/>
        <v/>
      </c>
    </row>
    <row r="30" spans="1:23" x14ac:dyDescent="0.45">
      <c r="A30" s="20">
        <v>16</v>
      </c>
      <c r="B30" s="20">
        <v>17</v>
      </c>
      <c r="C30" s="3">
        <f t="shared" si="4"/>
        <v>17</v>
      </c>
      <c r="D30" s="23">
        <f t="shared" si="9"/>
        <v>35178.227318795769</v>
      </c>
      <c r="E30" s="23">
        <f t="shared" si="5"/>
        <v>309.56418096551874</v>
      </c>
      <c r="F30" s="22">
        <f t="shared" si="6"/>
        <v>16.406776780508746</v>
      </c>
      <c r="G30" s="23">
        <f t="shared" si="7"/>
        <v>293.15740418501002</v>
      </c>
      <c r="H30" s="23">
        <f t="shared" si="8"/>
        <v>34885.069914610758</v>
      </c>
      <c r="U30">
        <f t="shared" si="0"/>
        <v>26</v>
      </c>
      <c r="V30" s="17">
        <f t="shared" si="1"/>
        <v>32290.082980188199</v>
      </c>
      <c r="W30" t="str">
        <f t="shared" si="2"/>
        <v/>
      </c>
    </row>
    <row r="31" spans="1:23" x14ac:dyDescent="0.45">
      <c r="A31" s="20">
        <v>17</v>
      </c>
      <c r="B31" s="20">
        <v>18</v>
      </c>
      <c r="C31" s="3">
        <f t="shared" si="4"/>
        <v>18</v>
      </c>
      <c r="D31" s="23">
        <f t="shared" si="9"/>
        <v>34885.069914610758</v>
      </c>
      <c r="E31" s="23">
        <f t="shared" si="5"/>
        <v>309.56418096551874</v>
      </c>
      <c r="F31" s="22">
        <f t="shared" si="6"/>
        <v>17.37188129700926</v>
      </c>
      <c r="G31" s="23">
        <f t="shared" si="7"/>
        <v>292.19229966850946</v>
      </c>
      <c r="H31" s="23">
        <f t="shared" si="8"/>
        <v>34592.877614942248</v>
      </c>
      <c r="U31">
        <f t="shared" si="0"/>
        <v>27</v>
      </c>
      <c r="V31" s="17">
        <f t="shared" si="1"/>
        <v>32006.576621168195</v>
      </c>
      <c r="W31" t="str">
        <f t="shared" si="2"/>
        <v/>
      </c>
    </row>
    <row r="32" spans="1:23" x14ac:dyDescent="0.45">
      <c r="A32" s="20">
        <v>18</v>
      </c>
      <c r="B32" s="3">
        <v>19</v>
      </c>
      <c r="C32" s="3">
        <f t="shared" si="4"/>
        <v>19</v>
      </c>
      <c r="D32" s="23">
        <f t="shared" si="9"/>
        <v>34592.877614942248</v>
      </c>
      <c r="E32" s="23">
        <f t="shared" si="5"/>
        <v>309.56418096551874</v>
      </c>
      <c r="F32" s="22">
        <f t="shared" si="6"/>
        <v>18.336985813509777</v>
      </c>
      <c r="G32" s="23">
        <f t="shared" si="7"/>
        <v>291.22719515200896</v>
      </c>
      <c r="H32" s="23">
        <f t="shared" si="8"/>
        <v>34301.65041979024</v>
      </c>
      <c r="U32">
        <f t="shared" si="0"/>
        <v>28</v>
      </c>
      <c r="V32" s="17">
        <f t="shared" si="1"/>
        <v>31724.035366664692</v>
      </c>
      <c r="W32" t="str">
        <f t="shared" si="2"/>
        <v/>
      </c>
    </row>
    <row r="33" spans="1:23" x14ac:dyDescent="0.45">
      <c r="A33" s="20">
        <v>19</v>
      </c>
      <c r="B33" s="20">
        <v>20</v>
      </c>
      <c r="C33" s="3">
        <f t="shared" si="4"/>
        <v>20</v>
      </c>
      <c r="D33" s="23">
        <f t="shared" si="9"/>
        <v>34301.65041979024</v>
      </c>
      <c r="E33" s="23">
        <f t="shared" si="5"/>
        <v>309.56418096551874</v>
      </c>
      <c r="F33" s="22">
        <f t="shared" si="6"/>
        <v>19.302090330010291</v>
      </c>
      <c r="G33" s="23">
        <f t="shared" si="7"/>
        <v>290.26209063550846</v>
      </c>
      <c r="H33" s="23">
        <f t="shared" si="8"/>
        <v>34011.388329154732</v>
      </c>
      <c r="U33">
        <f t="shared" si="0"/>
        <v>29</v>
      </c>
      <c r="V33" s="17">
        <f t="shared" si="1"/>
        <v>31442.459216677689</v>
      </c>
      <c r="W33" t="str">
        <f t="shared" si="2"/>
        <v/>
      </c>
    </row>
    <row r="34" spans="1:23" x14ac:dyDescent="0.45">
      <c r="A34" s="20">
        <v>20</v>
      </c>
      <c r="B34" s="20">
        <v>21</v>
      </c>
      <c r="C34" s="3">
        <f t="shared" si="4"/>
        <v>21</v>
      </c>
      <c r="D34" s="23">
        <f t="shared" si="9"/>
        <v>34011.388329154732</v>
      </c>
      <c r="E34" s="23">
        <f t="shared" si="5"/>
        <v>309.56418096551874</v>
      </c>
      <c r="F34" s="22">
        <f t="shared" si="6"/>
        <v>20.267194846510804</v>
      </c>
      <c r="G34" s="23">
        <f t="shared" si="7"/>
        <v>289.29698611900795</v>
      </c>
      <c r="H34" s="23">
        <f t="shared" si="8"/>
        <v>33722.091343035725</v>
      </c>
      <c r="U34">
        <f t="shared" si="0"/>
        <v>30</v>
      </c>
      <c r="V34" s="17">
        <f t="shared" si="1"/>
        <v>31161.848171207184</v>
      </c>
      <c r="W34" t="str">
        <f t="shared" si="2"/>
        <v/>
      </c>
    </row>
    <row r="35" spans="1:23" x14ac:dyDescent="0.45">
      <c r="A35" s="20">
        <v>21</v>
      </c>
      <c r="B35" s="3">
        <v>22</v>
      </c>
      <c r="C35" s="3">
        <f t="shared" si="4"/>
        <v>22</v>
      </c>
      <c r="D35" s="23">
        <f t="shared" si="9"/>
        <v>33722.091343035725</v>
      </c>
      <c r="E35" s="23">
        <f t="shared" si="5"/>
        <v>309.56418096551874</v>
      </c>
      <c r="F35" s="22">
        <f t="shared" si="6"/>
        <v>21.232299363011318</v>
      </c>
      <c r="G35" s="23">
        <f t="shared" si="7"/>
        <v>288.33188160250745</v>
      </c>
      <c r="H35" s="23">
        <f t="shared" si="8"/>
        <v>33433.759461433219</v>
      </c>
      <c r="U35">
        <f t="shared" si="0"/>
        <v>31</v>
      </c>
      <c r="V35" s="17">
        <f t="shared" si="1"/>
        <v>30882.20223025318</v>
      </c>
      <c r="W35" t="str">
        <f t="shared" si="2"/>
        <v/>
      </c>
    </row>
    <row r="36" spans="1:23" x14ac:dyDescent="0.45">
      <c r="A36" s="20">
        <v>22</v>
      </c>
      <c r="B36" s="20">
        <v>23</v>
      </c>
      <c r="C36" s="3">
        <f t="shared" si="4"/>
        <v>23</v>
      </c>
      <c r="D36" s="23">
        <f t="shared" si="9"/>
        <v>33433.759461433219</v>
      </c>
      <c r="E36" s="23">
        <f t="shared" si="5"/>
        <v>309.56418096551874</v>
      </c>
      <c r="F36" s="22">
        <f>C36*$B$11/$B$7</f>
        <v>22.197403879511835</v>
      </c>
      <c r="G36" s="23">
        <f>E36-F36</f>
        <v>287.36677708600689</v>
      </c>
      <c r="H36" s="23">
        <f>D36-G36</f>
        <v>33146.392684347215</v>
      </c>
      <c r="U36">
        <f t="shared" si="0"/>
        <v>32</v>
      </c>
      <c r="V36" s="17">
        <f t="shared" si="1"/>
        <v>30603.521393815678</v>
      </c>
      <c r="W36" t="str">
        <f t="shared" si="2"/>
        <v/>
      </c>
    </row>
    <row r="37" spans="1:23" x14ac:dyDescent="0.45">
      <c r="A37" s="20">
        <v>23</v>
      </c>
      <c r="B37" s="20">
        <v>24</v>
      </c>
      <c r="C37" s="3">
        <f t="shared" si="4"/>
        <v>24</v>
      </c>
      <c r="D37" s="23">
        <f t="shared" si="9"/>
        <v>33146.392684347215</v>
      </c>
      <c r="E37" s="23">
        <f t="shared" si="5"/>
        <v>309.56418096551874</v>
      </c>
      <c r="F37" s="22">
        <f t="shared" ref="F37:F39" si="10">C37*$B$11/$B$7</f>
        <v>23.162508396012349</v>
      </c>
      <c r="G37" s="23">
        <f t="shared" ref="G37:G39" si="11">E37-F37</f>
        <v>286.40167256950639</v>
      </c>
      <c r="H37" s="23">
        <f t="shared" ref="H37:H39" si="12">D37-G37</f>
        <v>32859.991011777711</v>
      </c>
      <c r="U37">
        <f t="shared" si="0"/>
        <v>33</v>
      </c>
      <c r="V37" s="17">
        <f t="shared" si="1"/>
        <v>30325.805661894676</v>
      </c>
      <c r="W37" t="str">
        <f t="shared" si="2"/>
        <v/>
      </c>
    </row>
    <row r="38" spans="1:23" x14ac:dyDescent="0.45">
      <c r="A38" s="20">
        <v>24</v>
      </c>
      <c r="B38" s="3">
        <v>25</v>
      </c>
      <c r="C38" s="3">
        <f t="shared" si="4"/>
        <v>25</v>
      </c>
      <c r="D38" s="23">
        <f t="shared" ref="D38:D101" si="13">H37</f>
        <v>32859.991011777711</v>
      </c>
      <c r="E38" s="23">
        <f t="shared" si="5"/>
        <v>309.56418096551874</v>
      </c>
      <c r="F38" s="22">
        <f t="shared" si="10"/>
        <v>24.127612912512863</v>
      </c>
      <c r="G38" s="23">
        <f t="shared" si="11"/>
        <v>285.43656805300589</v>
      </c>
      <c r="H38" s="23">
        <f t="shared" si="12"/>
        <v>32574.554443724704</v>
      </c>
      <c r="U38">
        <f t="shared" si="0"/>
        <v>34</v>
      </c>
      <c r="V38" s="17">
        <f t="shared" si="1"/>
        <v>30049.055034490175</v>
      </c>
      <c r="W38" t="str">
        <f t="shared" si="2"/>
        <v/>
      </c>
    </row>
    <row r="39" spans="1:23" x14ac:dyDescent="0.45">
      <c r="A39" s="20">
        <v>25</v>
      </c>
      <c r="B39" s="20">
        <v>26</v>
      </c>
      <c r="C39" s="3">
        <f t="shared" si="4"/>
        <v>26</v>
      </c>
      <c r="D39" s="23">
        <f t="shared" si="13"/>
        <v>32574.554443724704</v>
      </c>
      <c r="E39" s="23">
        <f t="shared" si="5"/>
        <v>309.56418096551874</v>
      </c>
      <c r="F39" s="22">
        <f t="shared" si="10"/>
        <v>25.092717429013376</v>
      </c>
      <c r="G39" s="23">
        <f t="shared" si="11"/>
        <v>284.47146353650538</v>
      </c>
      <c r="H39" s="23">
        <f t="shared" si="12"/>
        <v>32290.082980188199</v>
      </c>
      <c r="U39">
        <f t="shared" si="0"/>
        <v>35</v>
      </c>
      <c r="V39" s="17">
        <f t="shared" si="1"/>
        <v>29773.269511602175</v>
      </c>
      <c r="W39" t="str">
        <f t="shared" si="2"/>
        <v/>
      </c>
    </row>
    <row r="40" spans="1:23" x14ac:dyDescent="0.45">
      <c r="A40" s="20">
        <v>26</v>
      </c>
      <c r="B40" s="20">
        <v>27</v>
      </c>
      <c r="C40" s="3">
        <f t="shared" si="4"/>
        <v>27</v>
      </c>
      <c r="D40" s="23">
        <f t="shared" si="13"/>
        <v>32290.082980188199</v>
      </c>
      <c r="E40" s="23">
        <f t="shared" si="5"/>
        <v>309.56418096551874</v>
      </c>
      <c r="F40" s="22">
        <f t="shared" ref="F40:F103" si="14">C40*$B$11/$B$7</f>
        <v>26.057821945513894</v>
      </c>
      <c r="G40" s="23">
        <f t="shared" ref="G40:G103" si="15">E40-F40</f>
        <v>283.50635902000488</v>
      </c>
      <c r="H40" s="23">
        <f t="shared" ref="H40:H103" si="16">D40-G40</f>
        <v>32006.576621168195</v>
      </c>
      <c r="U40">
        <f t="shared" si="0"/>
        <v>36</v>
      </c>
      <c r="V40" s="17">
        <f t="shared" si="1"/>
        <v>29498.449093230676</v>
      </c>
      <c r="W40" t="str">
        <f t="shared" si="2"/>
        <v/>
      </c>
    </row>
    <row r="41" spans="1:23" x14ac:dyDescent="0.45">
      <c r="A41" s="20">
        <v>27</v>
      </c>
      <c r="B41" s="3">
        <v>28</v>
      </c>
      <c r="C41" s="3">
        <f t="shared" si="4"/>
        <v>28</v>
      </c>
      <c r="D41" s="23">
        <f t="shared" si="13"/>
        <v>32006.576621168195</v>
      </c>
      <c r="E41" s="23">
        <f t="shared" si="5"/>
        <v>309.56418096551874</v>
      </c>
      <c r="F41" s="22">
        <f t="shared" si="14"/>
        <v>27.022926462014407</v>
      </c>
      <c r="G41" s="23">
        <f t="shared" si="15"/>
        <v>282.54125450350432</v>
      </c>
      <c r="H41" s="23">
        <f t="shared" si="16"/>
        <v>31724.035366664692</v>
      </c>
      <c r="U41">
        <f t="shared" si="0"/>
        <v>37</v>
      </c>
      <c r="V41" s="17">
        <f t="shared" si="1"/>
        <v>29224.593779375675</v>
      </c>
      <c r="W41" t="str">
        <f t="shared" si="2"/>
        <v/>
      </c>
    </row>
    <row r="42" spans="1:23" x14ac:dyDescent="0.45">
      <c r="A42" s="20">
        <v>28</v>
      </c>
      <c r="B42" s="20">
        <v>29</v>
      </c>
      <c r="C42" s="3">
        <f t="shared" si="4"/>
        <v>29</v>
      </c>
      <c r="D42" s="23">
        <f t="shared" si="13"/>
        <v>31724.035366664692</v>
      </c>
      <c r="E42" s="23">
        <f t="shared" si="5"/>
        <v>309.56418096551874</v>
      </c>
      <c r="F42" s="22">
        <f t="shared" si="14"/>
        <v>27.988030978514921</v>
      </c>
      <c r="G42" s="23">
        <f t="shared" si="15"/>
        <v>281.57614998700382</v>
      </c>
      <c r="H42" s="23">
        <f t="shared" si="16"/>
        <v>31442.459216677689</v>
      </c>
      <c r="U42">
        <f t="shared" si="0"/>
        <v>38</v>
      </c>
      <c r="V42" s="17">
        <f t="shared" si="1"/>
        <v>28951.703570037174</v>
      </c>
      <c r="W42" t="str">
        <f t="shared" si="2"/>
        <v/>
      </c>
    </row>
    <row r="43" spans="1:23" x14ac:dyDescent="0.45">
      <c r="A43" s="20">
        <v>29</v>
      </c>
      <c r="B43" s="20">
        <v>30</v>
      </c>
      <c r="C43" s="3">
        <f t="shared" si="4"/>
        <v>30</v>
      </c>
      <c r="D43" s="23">
        <f t="shared" si="13"/>
        <v>31442.459216677689</v>
      </c>
      <c r="E43" s="23">
        <f t="shared" si="5"/>
        <v>309.56418096551874</v>
      </c>
      <c r="F43" s="22">
        <f t="shared" si="14"/>
        <v>28.953135495015434</v>
      </c>
      <c r="G43" s="23">
        <f t="shared" si="15"/>
        <v>280.61104547050331</v>
      </c>
      <c r="H43" s="23">
        <f t="shared" si="16"/>
        <v>31161.848171207184</v>
      </c>
      <c r="U43">
        <f t="shared" si="0"/>
        <v>39</v>
      </c>
      <c r="V43" s="17">
        <f t="shared" si="1"/>
        <v>28679.778465215175</v>
      </c>
      <c r="W43" t="str">
        <f t="shared" si="2"/>
        <v/>
      </c>
    </row>
    <row r="44" spans="1:23" x14ac:dyDescent="0.45">
      <c r="A44" s="20">
        <v>30</v>
      </c>
      <c r="B44" s="3">
        <v>31</v>
      </c>
      <c r="C44" s="3">
        <f t="shared" si="4"/>
        <v>31</v>
      </c>
      <c r="D44" s="23">
        <f t="shared" si="13"/>
        <v>31161.848171207184</v>
      </c>
      <c r="E44" s="23">
        <f t="shared" si="5"/>
        <v>309.56418096551874</v>
      </c>
      <c r="F44" s="22">
        <f t="shared" si="14"/>
        <v>29.918240011515952</v>
      </c>
      <c r="G44" s="23">
        <f t="shared" si="15"/>
        <v>279.64594095400281</v>
      </c>
      <c r="H44" s="23">
        <f t="shared" si="16"/>
        <v>30882.20223025318</v>
      </c>
      <c r="U44">
        <f t="shared" si="0"/>
        <v>40</v>
      </c>
      <c r="V44" s="17">
        <f t="shared" si="1"/>
        <v>28408.818464909677</v>
      </c>
      <c r="W44" t="str">
        <f t="shared" si="2"/>
        <v/>
      </c>
    </row>
    <row r="45" spans="1:23" x14ac:dyDescent="0.45">
      <c r="A45" s="20">
        <v>31</v>
      </c>
      <c r="B45" s="20">
        <v>32</v>
      </c>
      <c r="C45" s="3">
        <f t="shared" si="4"/>
        <v>32</v>
      </c>
      <c r="D45" s="23">
        <f t="shared" si="13"/>
        <v>30882.20223025318</v>
      </c>
      <c r="E45" s="23">
        <f t="shared" si="5"/>
        <v>309.56418096551874</v>
      </c>
      <c r="F45" s="22">
        <f t="shared" si="14"/>
        <v>30.883344528016465</v>
      </c>
      <c r="G45" s="23">
        <f t="shared" si="15"/>
        <v>278.68083643750231</v>
      </c>
      <c r="H45" s="23">
        <f t="shared" si="16"/>
        <v>30603.521393815678</v>
      </c>
      <c r="U45">
        <f t="shared" si="0"/>
        <v>41</v>
      </c>
      <c r="V45" s="17">
        <f t="shared" si="1"/>
        <v>28138.823569120679</v>
      </c>
      <c r="W45" t="str">
        <f t="shared" si="2"/>
        <v/>
      </c>
    </row>
    <row r="46" spans="1:23" x14ac:dyDescent="0.45">
      <c r="A46" s="20">
        <v>32</v>
      </c>
      <c r="B46" s="20">
        <v>33</v>
      </c>
      <c r="C46" s="3">
        <f t="shared" si="4"/>
        <v>33</v>
      </c>
      <c r="D46" s="23">
        <f t="shared" si="13"/>
        <v>30603.521393815678</v>
      </c>
      <c r="E46" s="23">
        <f t="shared" si="5"/>
        <v>309.56418096551874</v>
      </c>
      <c r="F46" s="22">
        <f t="shared" si="14"/>
        <v>31.848449044516979</v>
      </c>
      <c r="G46" s="23">
        <f t="shared" si="15"/>
        <v>277.71573192100175</v>
      </c>
      <c r="H46" s="23">
        <f t="shared" si="16"/>
        <v>30325.805661894676</v>
      </c>
      <c r="U46">
        <f t="shared" si="0"/>
        <v>42</v>
      </c>
      <c r="V46" s="17">
        <f t="shared" si="1"/>
        <v>27869.793777848183</v>
      </c>
      <c r="W46" t="str">
        <f t="shared" si="2"/>
        <v/>
      </c>
    </row>
    <row r="47" spans="1:23" x14ac:dyDescent="0.45">
      <c r="A47" s="20">
        <v>33</v>
      </c>
      <c r="B47" s="3">
        <v>34</v>
      </c>
      <c r="C47" s="3">
        <f t="shared" si="4"/>
        <v>34</v>
      </c>
      <c r="D47" s="23">
        <f t="shared" si="13"/>
        <v>30325.805661894676</v>
      </c>
      <c r="E47" s="23">
        <f t="shared" si="5"/>
        <v>309.56418096551874</v>
      </c>
      <c r="F47" s="22">
        <f t="shared" si="14"/>
        <v>32.813553561017493</v>
      </c>
      <c r="G47" s="23">
        <f t="shared" si="15"/>
        <v>276.75062740450124</v>
      </c>
      <c r="H47" s="23">
        <f t="shared" si="16"/>
        <v>30049.055034490175</v>
      </c>
      <c r="U47">
        <f t="shared" si="0"/>
        <v>43</v>
      </c>
      <c r="V47" s="17">
        <f t="shared" si="1"/>
        <v>27601.729091092187</v>
      </c>
      <c r="W47" t="str">
        <f t="shared" si="2"/>
        <v/>
      </c>
    </row>
    <row r="48" spans="1:23" x14ac:dyDescent="0.45">
      <c r="A48" s="20">
        <v>34</v>
      </c>
      <c r="B48" s="20">
        <v>35</v>
      </c>
      <c r="C48" s="3">
        <f t="shared" si="4"/>
        <v>35</v>
      </c>
      <c r="D48" s="23">
        <f t="shared" si="13"/>
        <v>30049.055034490175</v>
      </c>
      <c r="E48" s="23">
        <f t="shared" si="5"/>
        <v>309.56418096551874</v>
      </c>
      <c r="F48" s="22">
        <f t="shared" si="14"/>
        <v>33.77865807751801</v>
      </c>
      <c r="G48" s="23">
        <f t="shared" si="15"/>
        <v>275.78552288800074</v>
      </c>
      <c r="H48" s="23">
        <f t="shared" si="16"/>
        <v>29773.269511602175</v>
      </c>
      <c r="U48">
        <f t="shared" si="0"/>
        <v>44</v>
      </c>
      <c r="V48" s="17">
        <f t="shared" si="1"/>
        <v>27334.629508852693</v>
      </c>
      <c r="W48" t="str">
        <f t="shared" si="2"/>
        <v/>
      </c>
    </row>
    <row r="49" spans="1:23" x14ac:dyDescent="0.45">
      <c r="A49" s="20">
        <v>35</v>
      </c>
      <c r="B49" s="20">
        <v>36</v>
      </c>
      <c r="C49" s="3">
        <f t="shared" si="4"/>
        <v>36</v>
      </c>
      <c r="D49" s="23">
        <f t="shared" si="13"/>
        <v>29773.269511602175</v>
      </c>
      <c r="E49" s="23">
        <f t="shared" si="5"/>
        <v>309.56418096551874</v>
      </c>
      <c r="F49" s="22">
        <f t="shared" si="14"/>
        <v>34.74376259401852</v>
      </c>
      <c r="G49" s="23">
        <f t="shared" si="15"/>
        <v>274.82041837150024</v>
      </c>
      <c r="H49" s="23">
        <f t="shared" si="16"/>
        <v>29498.449093230676</v>
      </c>
      <c r="U49">
        <f t="shared" si="0"/>
        <v>45</v>
      </c>
      <c r="V49" s="17">
        <f t="shared" si="1"/>
        <v>27068.495031129696</v>
      </c>
      <c r="W49" t="str">
        <f t="shared" si="2"/>
        <v/>
      </c>
    </row>
    <row r="50" spans="1:23" x14ac:dyDescent="0.45">
      <c r="A50" s="20">
        <v>36</v>
      </c>
      <c r="B50" s="3">
        <v>37</v>
      </c>
      <c r="C50" s="3">
        <f t="shared" si="4"/>
        <v>37</v>
      </c>
      <c r="D50" s="23">
        <f t="shared" si="13"/>
        <v>29498.449093230676</v>
      </c>
      <c r="E50" s="23">
        <f t="shared" si="5"/>
        <v>309.56418096551874</v>
      </c>
      <c r="F50" s="22">
        <f t="shared" si="14"/>
        <v>35.708867110519037</v>
      </c>
      <c r="G50" s="23">
        <f t="shared" si="15"/>
        <v>273.85531385499974</v>
      </c>
      <c r="H50" s="23">
        <f t="shared" si="16"/>
        <v>29224.593779375675</v>
      </c>
      <c r="U50">
        <f t="shared" si="0"/>
        <v>46</v>
      </c>
      <c r="V50" s="17">
        <f t="shared" si="1"/>
        <v>26803.3256579232</v>
      </c>
      <c r="W50" t="str">
        <f t="shared" si="2"/>
        <v/>
      </c>
    </row>
    <row r="51" spans="1:23" x14ac:dyDescent="0.45">
      <c r="A51" s="20">
        <v>37</v>
      </c>
      <c r="B51" s="20">
        <v>38</v>
      </c>
      <c r="C51" s="3">
        <f t="shared" si="4"/>
        <v>38</v>
      </c>
      <c r="D51" s="23">
        <f t="shared" si="13"/>
        <v>29224.593779375675</v>
      </c>
      <c r="E51" s="23">
        <f t="shared" si="5"/>
        <v>309.56418096551874</v>
      </c>
      <c r="F51" s="22">
        <f t="shared" si="14"/>
        <v>36.673971627019554</v>
      </c>
      <c r="G51" s="23">
        <f t="shared" si="15"/>
        <v>272.89020933849918</v>
      </c>
      <c r="H51" s="23">
        <f t="shared" si="16"/>
        <v>28951.703570037174</v>
      </c>
      <c r="U51">
        <f t="shared" si="0"/>
        <v>47</v>
      </c>
      <c r="V51" s="17">
        <f t="shared" si="1"/>
        <v>26539.121389233205</v>
      </c>
      <c r="W51" t="str">
        <f t="shared" si="2"/>
        <v/>
      </c>
    </row>
    <row r="52" spans="1:23" x14ac:dyDescent="0.45">
      <c r="A52" s="20">
        <v>38</v>
      </c>
      <c r="B52" s="20">
        <v>39</v>
      </c>
      <c r="C52" s="3">
        <f t="shared" si="4"/>
        <v>39</v>
      </c>
      <c r="D52" s="23">
        <f t="shared" si="13"/>
        <v>28951.703570037174</v>
      </c>
      <c r="E52" s="23">
        <f t="shared" si="5"/>
        <v>309.56418096551874</v>
      </c>
      <c r="F52" s="22">
        <f t="shared" si="14"/>
        <v>37.639076143520064</v>
      </c>
      <c r="G52" s="23">
        <f t="shared" si="15"/>
        <v>271.92510482199867</v>
      </c>
      <c r="H52" s="23">
        <f t="shared" si="16"/>
        <v>28679.778465215175</v>
      </c>
      <c r="U52">
        <f t="shared" si="0"/>
        <v>48</v>
      </c>
      <c r="V52" s="17">
        <f t="shared" si="1"/>
        <v>26275.882225059711</v>
      </c>
      <c r="W52" t="str">
        <f t="shared" si="2"/>
        <v/>
      </c>
    </row>
    <row r="53" spans="1:23" x14ac:dyDescent="0.45">
      <c r="A53" s="20">
        <v>39</v>
      </c>
      <c r="B53" s="3">
        <v>40</v>
      </c>
      <c r="C53" s="3">
        <f t="shared" si="4"/>
        <v>40</v>
      </c>
      <c r="D53" s="23">
        <f t="shared" si="13"/>
        <v>28679.778465215175</v>
      </c>
      <c r="E53" s="23">
        <f t="shared" si="5"/>
        <v>309.56418096551874</v>
      </c>
      <c r="F53" s="22">
        <f t="shared" si="14"/>
        <v>38.604180660020582</v>
      </c>
      <c r="G53" s="23">
        <f t="shared" si="15"/>
        <v>270.96000030549817</v>
      </c>
      <c r="H53" s="23">
        <f t="shared" si="16"/>
        <v>28408.818464909677</v>
      </c>
      <c r="U53">
        <f t="shared" si="0"/>
        <v>49</v>
      </c>
      <c r="V53" s="17">
        <f t="shared" si="1"/>
        <v>26013.608165402718</v>
      </c>
      <c r="W53" t="str">
        <f t="shared" si="2"/>
        <v/>
      </c>
    </row>
    <row r="54" spans="1:23" x14ac:dyDescent="0.45">
      <c r="A54" s="20">
        <v>40</v>
      </c>
      <c r="B54" s="20">
        <v>41</v>
      </c>
      <c r="C54" s="3">
        <f t="shared" si="4"/>
        <v>41</v>
      </c>
      <c r="D54" s="23">
        <f t="shared" si="13"/>
        <v>28408.818464909677</v>
      </c>
      <c r="E54" s="23">
        <f t="shared" si="5"/>
        <v>309.56418096551874</v>
      </c>
      <c r="F54" s="22">
        <f t="shared" si="14"/>
        <v>39.569285176521099</v>
      </c>
      <c r="G54" s="23">
        <f t="shared" si="15"/>
        <v>269.99489578899767</v>
      </c>
      <c r="H54" s="23">
        <f t="shared" si="16"/>
        <v>28138.823569120679</v>
      </c>
      <c r="U54">
        <f t="shared" si="0"/>
        <v>50</v>
      </c>
      <c r="V54" s="17">
        <f t="shared" si="1"/>
        <v>25752.299210262227</v>
      </c>
      <c r="W54" t="str">
        <f t="shared" si="2"/>
        <v/>
      </c>
    </row>
    <row r="55" spans="1:23" x14ac:dyDescent="0.45">
      <c r="A55" s="20">
        <v>41</v>
      </c>
      <c r="B55" s="20">
        <v>42</v>
      </c>
      <c r="C55" s="3">
        <f t="shared" si="4"/>
        <v>42</v>
      </c>
      <c r="D55" s="23">
        <f t="shared" si="13"/>
        <v>28138.823569120679</v>
      </c>
      <c r="E55" s="23">
        <f t="shared" si="5"/>
        <v>309.56418096551874</v>
      </c>
      <c r="F55" s="22">
        <f t="shared" si="14"/>
        <v>40.534389693021609</v>
      </c>
      <c r="G55" s="23">
        <f t="shared" si="15"/>
        <v>269.02979127249716</v>
      </c>
      <c r="H55" s="23">
        <f t="shared" si="16"/>
        <v>27869.793777848183</v>
      </c>
      <c r="U55">
        <f t="shared" si="0"/>
        <v>51</v>
      </c>
      <c r="V55" s="17">
        <f t="shared" si="1"/>
        <v>25491.955359638236</v>
      </c>
      <c r="W55" t="str">
        <f t="shared" si="2"/>
        <v/>
      </c>
    </row>
    <row r="56" spans="1:23" x14ac:dyDescent="0.45">
      <c r="A56" s="20">
        <v>42</v>
      </c>
      <c r="B56" s="3">
        <v>43</v>
      </c>
      <c r="C56" s="3">
        <f t="shared" si="4"/>
        <v>43</v>
      </c>
      <c r="D56" s="23">
        <f t="shared" si="13"/>
        <v>27869.793777848183</v>
      </c>
      <c r="E56" s="23">
        <f t="shared" si="5"/>
        <v>309.56418096551874</v>
      </c>
      <c r="F56" s="22">
        <f t="shared" si="14"/>
        <v>41.499494209522126</v>
      </c>
      <c r="G56" s="23">
        <f t="shared" si="15"/>
        <v>268.0646867559966</v>
      </c>
      <c r="H56" s="23">
        <f t="shared" si="16"/>
        <v>27601.729091092187</v>
      </c>
      <c r="U56">
        <f t="shared" si="0"/>
        <v>52</v>
      </c>
      <c r="V56" s="17">
        <f t="shared" si="1"/>
        <v>25232.576613530742</v>
      </c>
      <c r="W56" t="str">
        <f t="shared" si="2"/>
        <v/>
      </c>
    </row>
    <row r="57" spans="1:23" x14ac:dyDescent="0.45">
      <c r="A57" s="20">
        <v>43</v>
      </c>
      <c r="B57" s="20">
        <v>44</v>
      </c>
      <c r="C57" s="3">
        <f t="shared" si="4"/>
        <v>44</v>
      </c>
      <c r="D57" s="23">
        <f t="shared" si="13"/>
        <v>27601.729091092187</v>
      </c>
      <c r="E57" s="23">
        <f t="shared" si="5"/>
        <v>309.56418096551874</v>
      </c>
      <c r="F57" s="22">
        <f t="shared" si="14"/>
        <v>42.464598726022636</v>
      </c>
      <c r="G57" s="23">
        <f t="shared" si="15"/>
        <v>267.0995822394961</v>
      </c>
      <c r="H57" s="23">
        <f t="shared" si="16"/>
        <v>27334.629508852693</v>
      </c>
      <c r="U57">
        <f t="shared" si="0"/>
        <v>53</v>
      </c>
      <c r="V57" s="17">
        <f t="shared" si="1"/>
        <v>24974.16297193975</v>
      </c>
      <c r="W57" t="str">
        <f t="shared" si="2"/>
        <v/>
      </c>
    </row>
    <row r="58" spans="1:23" x14ac:dyDescent="0.45">
      <c r="A58" s="20">
        <v>44</v>
      </c>
      <c r="B58" s="20">
        <v>45</v>
      </c>
      <c r="C58" s="3">
        <f t="shared" si="4"/>
        <v>45</v>
      </c>
      <c r="D58" s="23">
        <f t="shared" si="13"/>
        <v>27334.629508852693</v>
      </c>
      <c r="E58" s="23">
        <f t="shared" si="5"/>
        <v>309.56418096551874</v>
      </c>
      <c r="F58" s="22">
        <f t="shared" si="14"/>
        <v>43.429703242523154</v>
      </c>
      <c r="G58" s="23">
        <f t="shared" si="15"/>
        <v>266.1344777229956</v>
      </c>
      <c r="H58" s="23">
        <f t="shared" si="16"/>
        <v>27068.495031129696</v>
      </c>
      <c r="U58">
        <f t="shared" si="0"/>
        <v>54</v>
      </c>
      <c r="V58" s="17">
        <f t="shared" si="1"/>
        <v>24716.714434865258</v>
      </c>
      <c r="W58" t="str">
        <f t="shared" si="2"/>
        <v/>
      </c>
    </row>
    <row r="59" spans="1:23" x14ac:dyDescent="0.45">
      <c r="A59" s="20">
        <v>45</v>
      </c>
      <c r="B59" s="3">
        <v>46</v>
      </c>
      <c r="C59" s="3">
        <f t="shared" si="4"/>
        <v>46</v>
      </c>
      <c r="D59" s="23">
        <f t="shared" si="13"/>
        <v>27068.495031129696</v>
      </c>
      <c r="E59" s="23">
        <f t="shared" si="5"/>
        <v>309.56418096551874</v>
      </c>
      <c r="F59" s="22">
        <f t="shared" si="14"/>
        <v>44.394807759023671</v>
      </c>
      <c r="G59" s="23">
        <f t="shared" si="15"/>
        <v>265.1693732064951</v>
      </c>
      <c r="H59" s="23">
        <f t="shared" si="16"/>
        <v>26803.3256579232</v>
      </c>
      <c r="U59">
        <f t="shared" si="0"/>
        <v>55</v>
      </c>
      <c r="V59" s="17">
        <f t="shared" si="1"/>
        <v>24460.231002307268</v>
      </c>
      <c r="W59" t="str">
        <f t="shared" si="2"/>
        <v/>
      </c>
    </row>
    <row r="60" spans="1:23" x14ac:dyDescent="0.45">
      <c r="A60" s="20">
        <v>46</v>
      </c>
      <c r="B60" s="20">
        <v>47</v>
      </c>
      <c r="C60" s="3">
        <f t="shared" si="4"/>
        <v>47</v>
      </c>
      <c r="D60" s="23">
        <f t="shared" si="13"/>
        <v>26803.3256579232</v>
      </c>
      <c r="E60" s="23">
        <f t="shared" si="5"/>
        <v>309.56418096551874</v>
      </c>
      <c r="F60" s="22">
        <f t="shared" si="14"/>
        <v>45.359912275524181</v>
      </c>
      <c r="G60" s="23">
        <f t="shared" si="15"/>
        <v>264.20426868999459</v>
      </c>
      <c r="H60" s="23">
        <f t="shared" si="16"/>
        <v>26539.121389233205</v>
      </c>
      <c r="U60">
        <f t="shared" si="0"/>
        <v>56</v>
      </c>
      <c r="V60" s="17">
        <f t="shared" si="1"/>
        <v>24204.712674265778</v>
      </c>
      <c r="W60" t="str">
        <f t="shared" si="2"/>
        <v/>
      </c>
    </row>
    <row r="61" spans="1:23" x14ac:dyDescent="0.45">
      <c r="A61" s="20">
        <v>47</v>
      </c>
      <c r="B61" s="20">
        <v>48</v>
      </c>
      <c r="C61" s="3">
        <f t="shared" si="4"/>
        <v>48</v>
      </c>
      <c r="D61" s="23">
        <f t="shared" si="13"/>
        <v>26539.121389233205</v>
      </c>
      <c r="E61" s="23">
        <f t="shared" si="5"/>
        <v>309.56418096551874</v>
      </c>
      <c r="F61" s="22">
        <f t="shared" si="14"/>
        <v>46.325016792024698</v>
      </c>
      <c r="G61" s="23">
        <f t="shared" si="15"/>
        <v>263.23916417349403</v>
      </c>
      <c r="H61" s="23">
        <f t="shared" si="16"/>
        <v>26275.882225059711</v>
      </c>
      <c r="U61">
        <f t="shared" si="0"/>
        <v>57</v>
      </c>
      <c r="V61" s="17">
        <f t="shared" si="1"/>
        <v>23950.15945074079</v>
      </c>
      <c r="W61" t="str">
        <f t="shared" si="2"/>
        <v/>
      </c>
    </row>
    <row r="62" spans="1:23" x14ac:dyDescent="0.45">
      <c r="A62" s="20">
        <v>48</v>
      </c>
      <c r="B62" s="3">
        <v>49</v>
      </c>
      <c r="C62" s="3">
        <f t="shared" si="4"/>
        <v>49</v>
      </c>
      <c r="D62" s="23">
        <f t="shared" si="13"/>
        <v>26275.882225059711</v>
      </c>
      <c r="E62" s="23">
        <f t="shared" si="5"/>
        <v>309.56418096551874</v>
      </c>
      <c r="F62" s="22">
        <f t="shared" si="14"/>
        <v>47.290121308525208</v>
      </c>
      <c r="G62" s="23">
        <f t="shared" si="15"/>
        <v>262.27405965699353</v>
      </c>
      <c r="H62" s="23">
        <f t="shared" si="16"/>
        <v>26013.608165402718</v>
      </c>
      <c r="U62">
        <f t="shared" si="0"/>
        <v>58</v>
      </c>
      <c r="V62" s="17">
        <f t="shared" si="1"/>
        <v>23696.571331732302</v>
      </c>
      <c r="W62" t="str">
        <f t="shared" si="2"/>
        <v/>
      </c>
    </row>
    <row r="63" spans="1:23" x14ac:dyDescent="0.45">
      <c r="A63" s="20">
        <v>49</v>
      </c>
      <c r="B63" s="20">
        <v>50</v>
      </c>
      <c r="C63" s="3">
        <f t="shared" si="4"/>
        <v>50</v>
      </c>
      <c r="D63" s="23">
        <f t="shared" si="13"/>
        <v>26013.608165402718</v>
      </c>
      <c r="E63" s="23">
        <f t="shared" si="5"/>
        <v>309.56418096551874</v>
      </c>
      <c r="F63" s="22">
        <f t="shared" si="14"/>
        <v>48.255225825025725</v>
      </c>
      <c r="G63" s="23">
        <f t="shared" si="15"/>
        <v>261.30895514049303</v>
      </c>
      <c r="H63" s="23">
        <f t="shared" si="16"/>
        <v>25752.299210262227</v>
      </c>
      <c r="U63">
        <f t="shared" si="0"/>
        <v>59</v>
      </c>
      <c r="V63" s="17">
        <f t="shared" si="1"/>
        <v>23443.948317240312</v>
      </c>
      <c r="W63" t="str">
        <f t="shared" si="2"/>
        <v/>
      </c>
    </row>
    <row r="64" spans="1:23" x14ac:dyDescent="0.45">
      <c r="A64" s="20">
        <v>50</v>
      </c>
      <c r="B64" s="20">
        <v>51</v>
      </c>
      <c r="C64" s="3">
        <f t="shared" si="4"/>
        <v>51</v>
      </c>
      <c r="D64" s="23">
        <f t="shared" si="13"/>
        <v>25752.299210262227</v>
      </c>
      <c r="E64" s="23">
        <f t="shared" si="5"/>
        <v>309.56418096551874</v>
      </c>
      <c r="F64" s="22">
        <f t="shared" si="14"/>
        <v>49.220330341526243</v>
      </c>
      <c r="G64" s="23">
        <f t="shared" si="15"/>
        <v>260.34385062399252</v>
      </c>
      <c r="H64" s="23">
        <f t="shared" si="16"/>
        <v>25491.955359638236</v>
      </c>
      <c r="U64">
        <f t="shared" si="0"/>
        <v>60</v>
      </c>
      <c r="V64" s="17">
        <f t="shared" si="1"/>
        <v>23192.290407264823</v>
      </c>
      <c r="W64" t="str">
        <f t="shared" si="2"/>
        <v/>
      </c>
    </row>
    <row r="65" spans="1:23" x14ac:dyDescent="0.45">
      <c r="A65" s="20">
        <v>51</v>
      </c>
      <c r="B65" s="3">
        <v>52</v>
      </c>
      <c r="C65" s="3">
        <f t="shared" si="4"/>
        <v>52</v>
      </c>
      <c r="D65" s="23">
        <f t="shared" si="13"/>
        <v>25491.955359638236</v>
      </c>
      <c r="E65" s="23">
        <f t="shared" si="5"/>
        <v>309.56418096551874</v>
      </c>
      <c r="F65" s="22">
        <f t="shared" si="14"/>
        <v>50.185434858026753</v>
      </c>
      <c r="G65" s="23">
        <f t="shared" si="15"/>
        <v>259.37874610749202</v>
      </c>
      <c r="H65" s="23">
        <f t="shared" si="16"/>
        <v>25232.576613530742</v>
      </c>
      <c r="U65">
        <f t="shared" si="0"/>
        <v>61</v>
      </c>
      <c r="V65" s="17">
        <f t="shared" si="1"/>
        <v>22941.597601805835</v>
      </c>
      <c r="W65" t="str">
        <f t="shared" si="2"/>
        <v/>
      </c>
    </row>
    <row r="66" spans="1:23" x14ac:dyDescent="0.45">
      <c r="A66" s="20">
        <v>52</v>
      </c>
      <c r="B66" s="20">
        <v>53</v>
      </c>
      <c r="C66" s="3">
        <f t="shared" si="4"/>
        <v>53</v>
      </c>
      <c r="D66" s="23">
        <f t="shared" si="13"/>
        <v>25232.576613530742</v>
      </c>
      <c r="E66" s="23">
        <f t="shared" si="5"/>
        <v>309.56418096551874</v>
      </c>
      <c r="F66" s="22">
        <f t="shared" si="14"/>
        <v>51.15053937452727</v>
      </c>
      <c r="G66" s="23">
        <f t="shared" si="15"/>
        <v>258.41364159099146</v>
      </c>
      <c r="H66" s="23">
        <f t="shared" si="16"/>
        <v>24974.16297193975</v>
      </c>
      <c r="U66">
        <f t="shared" si="0"/>
        <v>62</v>
      </c>
      <c r="V66" s="17">
        <f t="shared" si="1"/>
        <v>22691.869900863348</v>
      </c>
      <c r="W66" t="str">
        <f t="shared" si="2"/>
        <v/>
      </c>
    </row>
    <row r="67" spans="1:23" x14ac:dyDescent="0.45">
      <c r="A67" s="20">
        <v>53</v>
      </c>
      <c r="B67" s="20">
        <v>54</v>
      </c>
      <c r="C67" s="3">
        <f t="shared" si="4"/>
        <v>54</v>
      </c>
      <c r="D67" s="23">
        <f t="shared" si="13"/>
        <v>24974.16297193975</v>
      </c>
      <c r="E67" s="23">
        <f t="shared" si="5"/>
        <v>309.56418096551874</v>
      </c>
      <c r="F67" s="22">
        <f t="shared" si="14"/>
        <v>52.115643891027787</v>
      </c>
      <c r="G67" s="23">
        <f t="shared" si="15"/>
        <v>257.44853707449096</v>
      </c>
      <c r="H67" s="23">
        <f t="shared" si="16"/>
        <v>24716.714434865258</v>
      </c>
      <c r="U67">
        <f t="shared" si="0"/>
        <v>63</v>
      </c>
      <c r="V67" s="17">
        <f t="shared" si="1"/>
        <v>22443.107304437362</v>
      </c>
      <c r="W67" t="str">
        <f t="shared" si="2"/>
        <v/>
      </c>
    </row>
    <row r="68" spans="1:23" x14ac:dyDescent="0.45">
      <c r="A68" s="20">
        <v>54</v>
      </c>
      <c r="B68" s="3">
        <v>55</v>
      </c>
      <c r="C68" s="3">
        <f t="shared" si="4"/>
        <v>55</v>
      </c>
      <c r="D68" s="23">
        <f t="shared" si="13"/>
        <v>24716.714434865258</v>
      </c>
      <c r="E68" s="23">
        <f t="shared" si="5"/>
        <v>309.56418096551874</v>
      </c>
      <c r="F68" s="22">
        <f t="shared" si="14"/>
        <v>53.080748407528297</v>
      </c>
      <c r="G68" s="23">
        <f t="shared" si="15"/>
        <v>256.48343255799045</v>
      </c>
      <c r="H68" s="23">
        <f t="shared" si="16"/>
        <v>24460.231002307268</v>
      </c>
      <c r="U68">
        <f t="shared" si="0"/>
        <v>64</v>
      </c>
      <c r="V68" s="17">
        <f t="shared" si="1"/>
        <v>22195.309812527878</v>
      </c>
      <c r="W68" t="str">
        <f t="shared" si="2"/>
        <v/>
      </c>
    </row>
    <row r="69" spans="1:23" x14ac:dyDescent="0.45">
      <c r="A69" s="20">
        <v>55</v>
      </c>
      <c r="B69" s="20">
        <v>56</v>
      </c>
      <c r="C69" s="3">
        <f t="shared" si="4"/>
        <v>56</v>
      </c>
      <c r="D69" s="23">
        <f t="shared" si="13"/>
        <v>24460.231002307268</v>
      </c>
      <c r="E69" s="23">
        <f t="shared" si="5"/>
        <v>309.56418096551874</v>
      </c>
      <c r="F69" s="22">
        <f t="shared" si="14"/>
        <v>54.045852924028814</v>
      </c>
      <c r="G69" s="23">
        <f t="shared" si="15"/>
        <v>255.51832804148992</v>
      </c>
      <c r="H69" s="23">
        <f t="shared" si="16"/>
        <v>24204.712674265778</v>
      </c>
      <c r="U69">
        <f t="shared" si="0"/>
        <v>65</v>
      </c>
      <c r="V69" s="17">
        <f t="shared" si="1"/>
        <v>21948.477425134894</v>
      </c>
      <c r="W69" t="str">
        <f t="shared" si="2"/>
        <v/>
      </c>
    </row>
    <row r="70" spans="1:23" x14ac:dyDescent="0.45">
      <c r="A70" s="20">
        <v>56</v>
      </c>
      <c r="B70" s="20">
        <v>57</v>
      </c>
      <c r="C70" s="3">
        <f t="shared" si="4"/>
        <v>57</v>
      </c>
      <c r="D70" s="23">
        <f t="shared" si="13"/>
        <v>24204.712674265778</v>
      </c>
      <c r="E70" s="23">
        <f t="shared" si="5"/>
        <v>309.56418096551874</v>
      </c>
      <c r="F70" s="22">
        <f t="shared" si="14"/>
        <v>55.010957440529324</v>
      </c>
      <c r="G70" s="23">
        <f t="shared" si="15"/>
        <v>254.55322352498942</v>
      </c>
      <c r="H70" s="23">
        <f t="shared" si="16"/>
        <v>23950.15945074079</v>
      </c>
      <c r="U70">
        <f t="shared" ref="U70:U112" si="17">C79</f>
        <v>66</v>
      </c>
      <c r="V70" s="17">
        <f t="shared" ref="V70:V112" si="18">H79</f>
        <v>21702.610142258407</v>
      </c>
      <c r="W70" t="str">
        <f t="shared" ref="W70:W112" si="19">IF(V70&lt;15000,U70,"")</f>
        <v/>
      </c>
    </row>
    <row r="71" spans="1:23" x14ac:dyDescent="0.45">
      <c r="A71" s="20">
        <v>57</v>
      </c>
      <c r="B71" s="3">
        <v>58</v>
      </c>
      <c r="C71" s="3">
        <f t="shared" si="4"/>
        <v>58</v>
      </c>
      <c r="D71" s="23">
        <f t="shared" si="13"/>
        <v>23950.15945074079</v>
      </c>
      <c r="E71" s="23">
        <f t="shared" si="5"/>
        <v>309.56418096551874</v>
      </c>
      <c r="F71" s="22">
        <f t="shared" si="14"/>
        <v>55.976061957029842</v>
      </c>
      <c r="G71" s="23">
        <f t="shared" si="15"/>
        <v>253.58811900848889</v>
      </c>
      <c r="H71" s="23">
        <f t="shared" si="16"/>
        <v>23696.571331732302</v>
      </c>
      <c r="U71">
        <f t="shared" si="17"/>
        <v>67</v>
      </c>
      <c r="V71" s="17">
        <f t="shared" si="18"/>
        <v>21457.707963898421</v>
      </c>
      <c r="W71" t="str">
        <f t="shared" si="19"/>
        <v/>
      </c>
    </row>
    <row r="72" spans="1:23" x14ac:dyDescent="0.45">
      <c r="A72" s="20">
        <v>58</v>
      </c>
      <c r="B72" s="20">
        <v>59</v>
      </c>
      <c r="C72" s="3">
        <f t="shared" si="4"/>
        <v>59</v>
      </c>
      <c r="D72" s="23">
        <f t="shared" si="13"/>
        <v>23696.571331732302</v>
      </c>
      <c r="E72" s="23">
        <f t="shared" si="5"/>
        <v>309.56418096551874</v>
      </c>
      <c r="F72" s="22">
        <f t="shared" si="14"/>
        <v>56.941166473530359</v>
      </c>
      <c r="G72" s="23">
        <f t="shared" si="15"/>
        <v>252.62301449198839</v>
      </c>
      <c r="H72" s="23">
        <f t="shared" si="16"/>
        <v>23443.948317240312</v>
      </c>
      <c r="U72">
        <f t="shared" si="17"/>
        <v>68</v>
      </c>
      <c r="V72" s="17">
        <f t="shared" si="18"/>
        <v>21213.770890054937</v>
      </c>
      <c r="W72" t="str">
        <f t="shared" si="19"/>
        <v/>
      </c>
    </row>
    <row r="73" spans="1:23" x14ac:dyDescent="0.45">
      <c r="A73" s="20">
        <v>59</v>
      </c>
      <c r="B73" s="20">
        <v>60</v>
      </c>
      <c r="C73" s="3">
        <f t="shared" si="4"/>
        <v>60</v>
      </c>
      <c r="D73" s="23">
        <f t="shared" si="13"/>
        <v>23443.948317240312</v>
      </c>
      <c r="E73" s="23">
        <f t="shared" si="5"/>
        <v>309.56418096551874</v>
      </c>
      <c r="F73" s="22">
        <f t="shared" si="14"/>
        <v>57.906270990030869</v>
      </c>
      <c r="G73" s="23">
        <f t="shared" si="15"/>
        <v>251.65790997548788</v>
      </c>
      <c r="H73" s="23">
        <f t="shared" si="16"/>
        <v>23192.290407264823</v>
      </c>
      <c r="U73">
        <f t="shared" si="17"/>
        <v>69</v>
      </c>
      <c r="V73" s="17">
        <f t="shared" si="18"/>
        <v>20970.798920727953</v>
      </c>
      <c r="W73" t="str">
        <f t="shared" si="19"/>
        <v/>
      </c>
    </row>
    <row r="74" spans="1:23" x14ac:dyDescent="0.45">
      <c r="A74" s="20">
        <v>60</v>
      </c>
      <c r="B74" s="3">
        <v>61</v>
      </c>
      <c r="C74" s="3">
        <f t="shared" si="4"/>
        <v>61</v>
      </c>
      <c r="D74" s="23">
        <f t="shared" si="13"/>
        <v>23192.290407264823</v>
      </c>
      <c r="E74" s="23">
        <f t="shared" si="5"/>
        <v>309.56418096551874</v>
      </c>
      <c r="F74" s="22">
        <f t="shared" si="14"/>
        <v>58.871375506531386</v>
      </c>
      <c r="G74" s="23">
        <f t="shared" si="15"/>
        <v>250.69280545898735</v>
      </c>
      <c r="H74" s="23">
        <f t="shared" si="16"/>
        <v>22941.597601805835</v>
      </c>
      <c r="U74">
        <f t="shared" si="17"/>
        <v>70</v>
      </c>
      <c r="V74" s="17">
        <f t="shared" si="18"/>
        <v>20728.792055917471</v>
      </c>
      <c r="W74" t="str">
        <f t="shared" si="19"/>
        <v/>
      </c>
    </row>
    <row r="75" spans="1:23" x14ac:dyDescent="0.45">
      <c r="A75" s="20">
        <v>61</v>
      </c>
      <c r="B75" s="20">
        <v>62</v>
      </c>
      <c r="C75" s="3">
        <f t="shared" si="4"/>
        <v>62</v>
      </c>
      <c r="D75" s="23">
        <f t="shared" si="13"/>
        <v>22941.597601805835</v>
      </c>
      <c r="E75" s="23">
        <f t="shared" si="5"/>
        <v>309.56418096551874</v>
      </c>
      <c r="F75" s="22">
        <f t="shared" si="14"/>
        <v>59.836480023031903</v>
      </c>
      <c r="G75" s="23">
        <f t="shared" si="15"/>
        <v>249.72770094248685</v>
      </c>
      <c r="H75" s="23">
        <f t="shared" si="16"/>
        <v>22691.869900863348</v>
      </c>
      <c r="U75">
        <f t="shared" si="17"/>
        <v>71</v>
      </c>
      <c r="V75" s="17">
        <f t="shared" si="18"/>
        <v>20487.750295623489</v>
      </c>
      <c r="W75" t="str">
        <f t="shared" si="19"/>
        <v/>
      </c>
    </row>
    <row r="76" spans="1:23" x14ac:dyDescent="0.45">
      <c r="A76" s="20">
        <v>62</v>
      </c>
      <c r="B76" s="20">
        <v>63</v>
      </c>
      <c r="C76" s="3">
        <f t="shared" si="4"/>
        <v>63</v>
      </c>
      <c r="D76" s="23">
        <f t="shared" si="13"/>
        <v>22691.869900863348</v>
      </c>
      <c r="E76" s="23">
        <f t="shared" si="5"/>
        <v>309.56418096551874</v>
      </c>
      <c r="F76" s="22">
        <f t="shared" si="14"/>
        <v>60.801584539532413</v>
      </c>
      <c r="G76" s="23">
        <f t="shared" si="15"/>
        <v>248.76259642598632</v>
      </c>
      <c r="H76" s="23">
        <f t="shared" si="16"/>
        <v>22443.107304437362</v>
      </c>
      <c r="U76">
        <f t="shared" si="17"/>
        <v>72</v>
      </c>
      <c r="V76" s="17">
        <f t="shared" si="18"/>
        <v>20247.673639846009</v>
      </c>
      <c r="W76" t="str">
        <f t="shared" si="19"/>
        <v/>
      </c>
    </row>
    <row r="77" spans="1:23" x14ac:dyDescent="0.45">
      <c r="A77" s="20">
        <v>63</v>
      </c>
      <c r="B77" s="3">
        <v>64</v>
      </c>
      <c r="C77" s="3">
        <f t="shared" si="4"/>
        <v>64</v>
      </c>
      <c r="D77" s="23">
        <f t="shared" si="13"/>
        <v>22443.107304437362</v>
      </c>
      <c r="E77" s="23">
        <f t="shared" si="5"/>
        <v>309.56418096551874</v>
      </c>
      <c r="F77" s="22">
        <f t="shared" si="14"/>
        <v>61.766689056032931</v>
      </c>
      <c r="G77" s="23">
        <f t="shared" si="15"/>
        <v>247.79749190948581</v>
      </c>
      <c r="H77" s="23">
        <f t="shared" si="16"/>
        <v>22195.309812527878</v>
      </c>
      <c r="U77">
        <f t="shared" si="17"/>
        <v>73</v>
      </c>
      <c r="V77" s="17">
        <f t="shared" si="18"/>
        <v>20008.562088585029</v>
      </c>
      <c r="W77" t="str">
        <f t="shared" si="19"/>
        <v/>
      </c>
    </row>
    <row r="78" spans="1:23" x14ac:dyDescent="0.45">
      <c r="A78" s="20">
        <v>64</v>
      </c>
      <c r="B78" s="20">
        <v>65</v>
      </c>
      <c r="C78" s="3">
        <f t="shared" si="4"/>
        <v>65</v>
      </c>
      <c r="D78" s="23">
        <f t="shared" si="13"/>
        <v>22195.309812527878</v>
      </c>
      <c r="E78" s="23">
        <f t="shared" si="5"/>
        <v>309.56418096551874</v>
      </c>
      <c r="F78" s="22">
        <f t="shared" si="14"/>
        <v>62.731793572533441</v>
      </c>
      <c r="G78" s="23">
        <f t="shared" si="15"/>
        <v>246.83238739298531</v>
      </c>
      <c r="H78" s="23">
        <f t="shared" si="16"/>
        <v>21948.477425134894</v>
      </c>
      <c r="U78">
        <f t="shared" si="17"/>
        <v>74</v>
      </c>
      <c r="V78" s="17">
        <f t="shared" si="18"/>
        <v>19770.415641840547</v>
      </c>
      <c r="W78" t="str">
        <f t="shared" si="19"/>
        <v/>
      </c>
    </row>
    <row r="79" spans="1:23" x14ac:dyDescent="0.45">
      <c r="A79" s="20">
        <v>65</v>
      </c>
      <c r="B79" s="20">
        <v>66</v>
      </c>
      <c r="C79" s="3">
        <f t="shared" ref="C79:C142" si="20">C78+1</f>
        <v>66</v>
      </c>
      <c r="D79" s="23">
        <f t="shared" si="13"/>
        <v>21948.477425134894</v>
      </c>
      <c r="E79" s="23">
        <f t="shared" ref="E79:E142" si="21">$B$8</f>
        <v>309.56418096551874</v>
      </c>
      <c r="F79" s="22">
        <f t="shared" si="14"/>
        <v>63.696898089033958</v>
      </c>
      <c r="G79" s="23">
        <f t="shared" si="15"/>
        <v>245.86728287648478</v>
      </c>
      <c r="H79" s="23">
        <f t="shared" si="16"/>
        <v>21702.610142258407</v>
      </c>
      <c r="U79">
        <f t="shared" si="17"/>
        <v>75</v>
      </c>
      <c r="V79" s="17">
        <f t="shared" si="18"/>
        <v>19533.234299612566</v>
      </c>
      <c r="W79" t="str">
        <f t="shared" si="19"/>
        <v/>
      </c>
    </row>
    <row r="80" spans="1:23" x14ac:dyDescent="0.45">
      <c r="A80" s="20">
        <v>66</v>
      </c>
      <c r="B80" s="3">
        <v>67</v>
      </c>
      <c r="C80" s="3">
        <f t="shared" si="20"/>
        <v>67</v>
      </c>
      <c r="D80" s="23">
        <f t="shared" si="13"/>
        <v>21702.610142258407</v>
      </c>
      <c r="E80" s="23">
        <f t="shared" si="21"/>
        <v>309.56418096551874</v>
      </c>
      <c r="F80" s="22">
        <f t="shared" si="14"/>
        <v>64.662002605534468</v>
      </c>
      <c r="G80" s="23">
        <f t="shared" si="15"/>
        <v>244.90217835998428</v>
      </c>
      <c r="H80" s="23">
        <f t="shared" si="16"/>
        <v>21457.707963898421</v>
      </c>
      <c r="U80">
        <f t="shared" si="17"/>
        <v>76</v>
      </c>
      <c r="V80" s="17">
        <f t="shared" si="18"/>
        <v>19297.018061901086</v>
      </c>
      <c r="W80" t="str">
        <f t="shared" si="19"/>
        <v/>
      </c>
    </row>
    <row r="81" spans="1:23" x14ac:dyDescent="0.45">
      <c r="A81" s="20">
        <v>67</v>
      </c>
      <c r="B81" s="20">
        <v>68</v>
      </c>
      <c r="C81" s="3">
        <f t="shared" si="20"/>
        <v>68</v>
      </c>
      <c r="D81" s="23">
        <f t="shared" si="13"/>
        <v>21457.707963898421</v>
      </c>
      <c r="E81" s="23">
        <f t="shared" si="21"/>
        <v>309.56418096551874</v>
      </c>
      <c r="F81" s="22">
        <f t="shared" si="14"/>
        <v>65.627107122034985</v>
      </c>
      <c r="G81" s="23">
        <f t="shared" si="15"/>
        <v>243.93707384348374</v>
      </c>
      <c r="H81" s="23">
        <f t="shared" si="16"/>
        <v>21213.770890054937</v>
      </c>
      <c r="U81">
        <f t="shared" si="17"/>
        <v>77</v>
      </c>
      <c r="V81" s="17">
        <f t="shared" si="18"/>
        <v>19061.766928706107</v>
      </c>
      <c r="W81" t="str">
        <f t="shared" si="19"/>
        <v/>
      </c>
    </row>
    <row r="82" spans="1:23" x14ac:dyDescent="0.45">
      <c r="A82" s="20">
        <v>68</v>
      </c>
      <c r="B82" s="20">
        <v>69</v>
      </c>
      <c r="C82" s="3">
        <f t="shared" si="20"/>
        <v>69</v>
      </c>
      <c r="D82" s="23">
        <f t="shared" si="13"/>
        <v>21213.770890054937</v>
      </c>
      <c r="E82" s="23">
        <f t="shared" si="21"/>
        <v>309.56418096551874</v>
      </c>
      <c r="F82" s="22">
        <f t="shared" si="14"/>
        <v>66.592211638535503</v>
      </c>
      <c r="G82" s="23">
        <f t="shared" si="15"/>
        <v>242.97196932698324</v>
      </c>
      <c r="H82" s="23">
        <f t="shared" si="16"/>
        <v>20970.798920727953</v>
      </c>
      <c r="U82">
        <f t="shared" si="17"/>
        <v>78</v>
      </c>
      <c r="V82" s="17">
        <f t="shared" si="18"/>
        <v>18827.480900027629</v>
      </c>
      <c r="W82" t="str">
        <f t="shared" si="19"/>
        <v/>
      </c>
    </row>
    <row r="83" spans="1:23" x14ac:dyDescent="0.45">
      <c r="A83" s="20">
        <v>69</v>
      </c>
      <c r="B83" s="3">
        <v>70</v>
      </c>
      <c r="C83" s="3">
        <f t="shared" si="20"/>
        <v>70</v>
      </c>
      <c r="D83" s="23">
        <f t="shared" si="13"/>
        <v>20970.798920727953</v>
      </c>
      <c r="E83" s="23">
        <f t="shared" si="21"/>
        <v>309.56418096551874</v>
      </c>
      <c r="F83" s="22">
        <f t="shared" si="14"/>
        <v>67.55731615503602</v>
      </c>
      <c r="G83" s="23">
        <f t="shared" si="15"/>
        <v>242.00686481048274</v>
      </c>
      <c r="H83" s="23">
        <f t="shared" si="16"/>
        <v>20728.792055917471</v>
      </c>
      <c r="U83">
        <f t="shared" si="17"/>
        <v>79</v>
      </c>
      <c r="V83" s="17">
        <f t="shared" si="18"/>
        <v>18594.159975865652</v>
      </c>
      <c r="W83" t="str">
        <f t="shared" si="19"/>
        <v/>
      </c>
    </row>
    <row r="84" spans="1:23" x14ac:dyDescent="0.45">
      <c r="A84" s="20">
        <v>70</v>
      </c>
      <c r="B84" s="20">
        <v>71</v>
      </c>
      <c r="C84" s="3">
        <f t="shared" si="20"/>
        <v>71</v>
      </c>
      <c r="D84" s="23">
        <f t="shared" si="13"/>
        <v>20728.792055917471</v>
      </c>
      <c r="E84" s="23">
        <f t="shared" si="21"/>
        <v>309.56418096551874</v>
      </c>
      <c r="F84" s="22">
        <f t="shared" si="14"/>
        <v>68.522420671536537</v>
      </c>
      <c r="G84" s="23">
        <f t="shared" si="15"/>
        <v>241.04176029398221</v>
      </c>
      <c r="H84" s="23">
        <f t="shared" si="16"/>
        <v>20487.750295623489</v>
      </c>
      <c r="U84">
        <f t="shared" si="17"/>
        <v>80</v>
      </c>
      <c r="V84" s="17">
        <f t="shared" si="18"/>
        <v>18361.804156220176</v>
      </c>
      <c r="W84" t="str">
        <f t="shared" si="19"/>
        <v/>
      </c>
    </row>
    <row r="85" spans="1:23" x14ac:dyDescent="0.45">
      <c r="A85" s="20">
        <v>71</v>
      </c>
      <c r="B85" s="20">
        <v>72</v>
      </c>
      <c r="C85" s="3">
        <f t="shared" si="20"/>
        <v>72</v>
      </c>
      <c r="D85" s="23">
        <f t="shared" si="13"/>
        <v>20487.750295623489</v>
      </c>
      <c r="E85" s="23">
        <f t="shared" si="21"/>
        <v>309.56418096551874</v>
      </c>
      <c r="F85" s="22">
        <f t="shared" si="14"/>
        <v>69.48752518803704</v>
      </c>
      <c r="G85" s="23">
        <f t="shared" si="15"/>
        <v>240.0766557774817</v>
      </c>
      <c r="H85" s="23">
        <f t="shared" si="16"/>
        <v>20247.673639846009</v>
      </c>
      <c r="U85">
        <f t="shared" si="17"/>
        <v>81</v>
      </c>
      <c r="V85" s="17">
        <f t="shared" si="18"/>
        <v>18130.413441091197</v>
      </c>
      <c r="W85" t="str">
        <f t="shared" si="19"/>
        <v/>
      </c>
    </row>
    <row r="86" spans="1:23" x14ac:dyDescent="0.45">
      <c r="A86" s="20">
        <v>72</v>
      </c>
      <c r="B86" s="3">
        <v>73</v>
      </c>
      <c r="C86" s="3">
        <f t="shared" si="20"/>
        <v>73</v>
      </c>
      <c r="D86" s="23">
        <f t="shared" si="13"/>
        <v>20247.673639846009</v>
      </c>
      <c r="E86" s="23">
        <f t="shared" si="21"/>
        <v>309.56418096551874</v>
      </c>
      <c r="F86" s="22">
        <f t="shared" si="14"/>
        <v>70.452629704537557</v>
      </c>
      <c r="G86" s="23">
        <f t="shared" si="15"/>
        <v>239.11155126098117</v>
      </c>
      <c r="H86" s="23">
        <f t="shared" si="16"/>
        <v>20008.562088585029</v>
      </c>
      <c r="U86">
        <f t="shared" si="17"/>
        <v>82</v>
      </c>
      <c r="V86" s="17">
        <f t="shared" si="18"/>
        <v>17899.98783047872</v>
      </c>
      <c r="W86" t="str">
        <f t="shared" si="19"/>
        <v/>
      </c>
    </row>
    <row r="87" spans="1:23" x14ac:dyDescent="0.45">
      <c r="A87" s="20">
        <v>73</v>
      </c>
      <c r="B87" s="20">
        <v>74</v>
      </c>
      <c r="C87" s="3">
        <f t="shared" si="20"/>
        <v>74</v>
      </c>
      <c r="D87" s="23">
        <f t="shared" si="13"/>
        <v>20008.562088585029</v>
      </c>
      <c r="E87" s="23">
        <f t="shared" si="21"/>
        <v>309.56418096551874</v>
      </c>
      <c r="F87" s="22">
        <f t="shared" si="14"/>
        <v>71.417734221038074</v>
      </c>
      <c r="G87" s="23">
        <f t="shared" si="15"/>
        <v>238.14644674448067</v>
      </c>
      <c r="H87" s="23">
        <f t="shared" si="16"/>
        <v>19770.415641840547</v>
      </c>
      <c r="U87">
        <f t="shared" si="17"/>
        <v>83</v>
      </c>
      <c r="V87" s="17">
        <f t="shared" si="18"/>
        <v>17670.527324382743</v>
      </c>
      <c r="W87" t="str">
        <f t="shared" si="19"/>
        <v/>
      </c>
    </row>
    <row r="88" spans="1:23" x14ac:dyDescent="0.45">
      <c r="A88" s="20">
        <v>74</v>
      </c>
      <c r="B88" s="20">
        <v>75</v>
      </c>
      <c r="C88" s="3">
        <f t="shared" si="20"/>
        <v>75</v>
      </c>
      <c r="D88" s="23">
        <f t="shared" si="13"/>
        <v>19770.415641840547</v>
      </c>
      <c r="E88" s="23">
        <f t="shared" si="21"/>
        <v>309.56418096551874</v>
      </c>
      <c r="F88" s="22">
        <f t="shared" si="14"/>
        <v>72.382838737538592</v>
      </c>
      <c r="G88" s="23">
        <f t="shared" si="15"/>
        <v>237.18134222798017</v>
      </c>
      <c r="H88" s="23">
        <f t="shared" si="16"/>
        <v>19533.234299612566</v>
      </c>
      <c r="U88">
        <f t="shared" si="17"/>
        <v>84</v>
      </c>
      <c r="V88" s="17">
        <f t="shared" si="18"/>
        <v>17442.031922803268</v>
      </c>
      <c r="W88" t="str">
        <f t="shared" si="19"/>
        <v/>
      </c>
    </row>
    <row r="89" spans="1:23" x14ac:dyDescent="0.45">
      <c r="A89" s="20">
        <v>75</v>
      </c>
      <c r="B89" s="3">
        <v>76</v>
      </c>
      <c r="C89" s="3">
        <f t="shared" si="20"/>
        <v>76</v>
      </c>
      <c r="D89" s="23">
        <f t="shared" si="13"/>
        <v>19533.234299612566</v>
      </c>
      <c r="E89" s="23">
        <f t="shared" si="21"/>
        <v>309.56418096551874</v>
      </c>
      <c r="F89" s="22">
        <f t="shared" si="14"/>
        <v>73.347943254039109</v>
      </c>
      <c r="G89" s="23">
        <f t="shared" si="15"/>
        <v>236.21623771147964</v>
      </c>
      <c r="H89" s="23">
        <f t="shared" si="16"/>
        <v>19297.018061901086</v>
      </c>
      <c r="U89">
        <f t="shared" si="17"/>
        <v>85</v>
      </c>
      <c r="V89" s="17">
        <f t="shared" si="18"/>
        <v>17214.501625740293</v>
      </c>
      <c r="W89" t="str">
        <f t="shared" si="19"/>
        <v/>
      </c>
    </row>
    <row r="90" spans="1:23" x14ac:dyDescent="0.45">
      <c r="A90" s="20">
        <v>76</v>
      </c>
      <c r="B90" s="20">
        <v>77</v>
      </c>
      <c r="C90" s="3">
        <f t="shared" si="20"/>
        <v>77</v>
      </c>
      <c r="D90" s="23">
        <f t="shared" si="13"/>
        <v>19297.018061901086</v>
      </c>
      <c r="E90" s="23">
        <f t="shared" si="21"/>
        <v>309.56418096551874</v>
      </c>
      <c r="F90" s="22">
        <f t="shared" si="14"/>
        <v>74.313047770539612</v>
      </c>
      <c r="G90" s="23">
        <f t="shared" si="15"/>
        <v>235.25113319497913</v>
      </c>
      <c r="H90" s="23">
        <f t="shared" si="16"/>
        <v>19061.766928706107</v>
      </c>
      <c r="U90">
        <f t="shared" si="17"/>
        <v>86</v>
      </c>
      <c r="V90" s="17">
        <f t="shared" si="18"/>
        <v>16987.93643319382</v>
      </c>
      <c r="W90" t="str">
        <f t="shared" si="19"/>
        <v/>
      </c>
    </row>
    <row r="91" spans="1:23" x14ac:dyDescent="0.45">
      <c r="A91" s="20">
        <v>77</v>
      </c>
      <c r="B91" s="20">
        <v>78</v>
      </c>
      <c r="C91" s="3">
        <f t="shared" si="20"/>
        <v>78</v>
      </c>
      <c r="D91" s="23">
        <f t="shared" si="13"/>
        <v>19061.766928706107</v>
      </c>
      <c r="E91" s="23">
        <f t="shared" si="21"/>
        <v>309.56418096551874</v>
      </c>
      <c r="F91" s="22">
        <f t="shared" si="14"/>
        <v>75.278152287040129</v>
      </c>
      <c r="G91" s="23">
        <f t="shared" si="15"/>
        <v>234.2860286784786</v>
      </c>
      <c r="H91" s="23">
        <f t="shared" si="16"/>
        <v>18827.480900027629</v>
      </c>
      <c r="U91">
        <f t="shared" si="17"/>
        <v>87</v>
      </c>
      <c r="V91" s="17">
        <f t="shared" si="18"/>
        <v>16762.336345163847</v>
      </c>
      <c r="W91" t="str">
        <f t="shared" si="19"/>
        <v/>
      </c>
    </row>
    <row r="92" spans="1:23" x14ac:dyDescent="0.45">
      <c r="A92" s="20">
        <v>78</v>
      </c>
      <c r="B92" s="3">
        <v>79</v>
      </c>
      <c r="C92" s="3">
        <f t="shared" si="20"/>
        <v>79</v>
      </c>
      <c r="D92" s="23">
        <f t="shared" si="13"/>
        <v>18827.480900027629</v>
      </c>
      <c r="E92" s="23">
        <f t="shared" si="21"/>
        <v>309.56418096551874</v>
      </c>
      <c r="F92" s="22">
        <f t="shared" si="14"/>
        <v>76.243256803540646</v>
      </c>
      <c r="G92" s="23">
        <f t="shared" si="15"/>
        <v>233.3209241619781</v>
      </c>
      <c r="H92" s="23">
        <f t="shared" si="16"/>
        <v>18594.159975865652</v>
      </c>
      <c r="U92">
        <f t="shared" si="17"/>
        <v>88</v>
      </c>
      <c r="V92" s="17">
        <f t="shared" si="18"/>
        <v>16537.701361650372</v>
      </c>
      <c r="W92" t="str">
        <f t="shared" si="19"/>
        <v/>
      </c>
    </row>
    <row r="93" spans="1:23" x14ac:dyDescent="0.45">
      <c r="A93" s="20">
        <v>79</v>
      </c>
      <c r="B93" s="20">
        <v>80</v>
      </c>
      <c r="C93" s="3">
        <f t="shared" si="20"/>
        <v>80</v>
      </c>
      <c r="D93" s="23">
        <f t="shared" si="13"/>
        <v>18594.159975865652</v>
      </c>
      <c r="E93" s="23">
        <f t="shared" si="21"/>
        <v>309.56418096551874</v>
      </c>
      <c r="F93" s="22">
        <f t="shared" si="14"/>
        <v>77.208361320041163</v>
      </c>
      <c r="G93" s="23">
        <f t="shared" si="15"/>
        <v>232.3558196454776</v>
      </c>
      <c r="H93" s="23">
        <f t="shared" si="16"/>
        <v>18361.804156220176</v>
      </c>
      <c r="U93">
        <f t="shared" si="17"/>
        <v>89</v>
      </c>
      <c r="V93" s="17">
        <f t="shared" si="18"/>
        <v>16314.0314826534</v>
      </c>
      <c r="W93" t="str">
        <f t="shared" si="19"/>
        <v/>
      </c>
    </row>
    <row r="94" spans="1:23" x14ac:dyDescent="0.45">
      <c r="A94" s="20">
        <v>80</v>
      </c>
      <c r="B94" s="20">
        <v>81</v>
      </c>
      <c r="C94" s="3">
        <f t="shared" si="20"/>
        <v>81</v>
      </c>
      <c r="D94" s="23">
        <f t="shared" si="13"/>
        <v>18361.804156220176</v>
      </c>
      <c r="E94" s="23">
        <f t="shared" si="21"/>
        <v>309.56418096551874</v>
      </c>
      <c r="F94" s="22">
        <f t="shared" si="14"/>
        <v>78.173465836541681</v>
      </c>
      <c r="G94" s="23">
        <f t="shared" si="15"/>
        <v>231.39071512897706</v>
      </c>
      <c r="H94" s="23">
        <f t="shared" si="16"/>
        <v>18130.413441091197</v>
      </c>
      <c r="U94">
        <f t="shared" si="17"/>
        <v>90</v>
      </c>
      <c r="V94" s="17">
        <f t="shared" si="18"/>
        <v>16091.326708172926</v>
      </c>
      <c r="W94" t="str">
        <f t="shared" si="19"/>
        <v/>
      </c>
    </row>
    <row r="95" spans="1:23" x14ac:dyDescent="0.45">
      <c r="A95" s="20">
        <v>81</v>
      </c>
      <c r="B95" s="3">
        <v>82</v>
      </c>
      <c r="C95" s="3">
        <f t="shared" si="20"/>
        <v>82</v>
      </c>
      <c r="D95" s="23">
        <f t="shared" si="13"/>
        <v>18130.413441091197</v>
      </c>
      <c r="E95" s="23">
        <f t="shared" si="21"/>
        <v>309.56418096551874</v>
      </c>
      <c r="F95" s="22">
        <f t="shared" si="14"/>
        <v>79.138570353042198</v>
      </c>
      <c r="G95" s="23">
        <f t="shared" si="15"/>
        <v>230.42561061247653</v>
      </c>
      <c r="H95" s="23">
        <f t="shared" si="16"/>
        <v>17899.98783047872</v>
      </c>
      <c r="U95">
        <f t="shared" si="17"/>
        <v>91</v>
      </c>
      <c r="V95" s="17">
        <f t="shared" si="18"/>
        <v>15869.587038208954</v>
      </c>
      <c r="W95" t="str">
        <f t="shared" si="19"/>
        <v/>
      </c>
    </row>
    <row r="96" spans="1:23" x14ac:dyDescent="0.45">
      <c r="A96" s="20">
        <v>82</v>
      </c>
      <c r="B96" s="20">
        <v>83</v>
      </c>
      <c r="C96" s="3">
        <f t="shared" si="20"/>
        <v>83</v>
      </c>
      <c r="D96" s="23">
        <f t="shared" si="13"/>
        <v>17899.98783047872</v>
      </c>
      <c r="E96" s="23">
        <f t="shared" si="21"/>
        <v>309.56418096551874</v>
      </c>
      <c r="F96" s="22">
        <f t="shared" si="14"/>
        <v>80.103674869542701</v>
      </c>
      <c r="G96" s="23">
        <f t="shared" si="15"/>
        <v>229.46050609597603</v>
      </c>
      <c r="H96" s="23">
        <f t="shared" si="16"/>
        <v>17670.527324382743</v>
      </c>
      <c r="U96">
        <f t="shared" si="17"/>
        <v>92</v>
      </c>
      <c r="V96" s="17">
        <f t="shared" si="18"/>
        <v>15648.812472761483</v>
      </c>
      <c r="W96" t="str">
        <f t="shared" si="19"/>
        <v/>
      </c>
    </row>
    <row r="97" spans="1:23" x14ac:dyDescent="0.45">
      <c r="A97" s="20">
        <v>83</v>
      </c>
      <c r="B97" s="20">
        <v>84</v>
      </c>
      <c r="C97" s="3">
        <f t="shared" si="20"/>
        <v>84</v>
      </c>
      <c r="D97" s="23">
        <f t="shared" si="13"/>
        <v>17670.527324382743</v>
      </c>
      <c r="E97" s="23">
        <f t="shared" si="21"/>
        <v>309.56418096551874</v>
      </c>
      <c r="F97" s="22">
        <f t="shared" si="14"/>
        <v>81.068779386043218</v>
      </c>
      <c r="G97" s="23">
        <f t="shared" si="15"/>
        <v>228.49540157947553</v>
      </c>
      <c r="H97" s="23">
        <f t="shared" si="16"/>
        <v>17442.031922803268</v>
      </c>
      <c r="U97">
        <f t="shared" si="17"/>
        <v>93</v>
      </c>
      <c r="V97" s="17">
        <f t="shared" si="18"/>
        <v>15429.003011830513</v>
      </c>
      <c r="W97" t="str">
        <f t="shared" si="19"/>
        <v/>
      </c>
    </row>
    <row r="98" spans="1:23" x14ac:dyDescent="0.45">
      <c r="A98" s="20">
        <v>84</v>
      </c>
      <c r="B98" s="3">
        <v>85</v>
      </c>
      <c r="C98" s="3">
        <f t="shared" si="20"/>
        <v>85</v>
      </c>
      <c r="D98" s="23">
        <f t="shared" si="13"/>
        <v>17442.031922803268</v>
      </c>
      <c r="E98" s="23">
        <f t="shared" si="21"/>
        <v>309.56418096551874</v>
      </c>
      <c r="F98" s="22">
        <f t="shared" si="14"/>
        <v>82.033883902543735</v>
      </c>
      <c r="G98" s="23">
        <f t="shared" si="15"/>
        <v>227.53029706297502</v>
      </c>
      <c r="H98" s="23">
        <f t="shared" si="16"/>
        <v>17214.501625740293</v>
      </c>
      <c r="U98">
        <f t="shared" si="17"/>
        <v>94</v>
      </c>
      <c r="V98" s="17">
        <f t="shared" si="18"/>
        <v>15210.158655416042</v>
      </c>
      <c r="W98" t="str">
        <f t="shared" si="19"/>
        <v/>
      </c>
    </row>
    <row r="99" spans="1:23" x14ac:dyDescent="0.45">
      <c r="A99" s="20">
        <v>85</v>
      </c>
      <c r="B99" s="20">
        <v>86</v>
      </c>
      <c r="C99" s="3">
        <f t="shared" si="20"/>
        <v>86</v>
      </c>
      <c r="D99" s="23">
        <f t="shared" si="13"/>
        <v>17214.501625740293</v>
      </c>
      <c r="E99" s="23">
        <f t="shared" si="21"/>
        <v>309.56418096551874</v>
      </c>
      <c r="F99" s="22">
        <f t="shared" si="14"/>
        <v>82.998988419044252</v>
      </c>
      <c r="G99" s="23">
        <f t="shared" si="15"/>
        <v>226.56519254647449</v>
      </c>
      <c r="H99" s="23">
        <f t="shared" si="16"/>
        <v>16987.93643319382</v>
      </c>
      <c r="U99">
        <f t="shared" si="17"/>
        <v>95</v>
      </c>
      <c r="V99" s="17">
        <f t="shared" si="18"/>
        <v>14992.279403518072</v>
      </c>
      <c r="W99">
        <f>IF(V99&lt;15000,U99,"")</f>
        <v>95</v>
      </c>
    </row>
    <row r="100" spans="1:23" x14ac:dyDescent="0.45">
      <c r="A100" s="20">
        <v>86</v>
      </c>
      <c r="B100" s="20">
        <v>87</v>
      </c>
      <c r="C100" s="3">
        <f t="shared" si="20"/>
        <v>87</v>
      </c>
      <c r="D100" s="23">
        <f t="shared" si="13"/>
        <v>16987.93643319382</v>
      </c>
      <c r="E100" s="23">
        <f t="shared" si="21"/>
        <v>309.56418096551874</v>
      </c>
      <c r="F100" s="22">
        <f t="shared" si="14"/>
        <v>83.96409293554477</v>
      </c>
      <c r="G100" s="23">
        <f t="shared" si="15"/>
        <v>225.60008802997396</v>
      </c>
      <c r="H100" s="23">
        <f t="shared" si="16"/>
        <v>16762.336345163847</v>
      </c>
      <c r="U100">
        <f t="shared" si="17"/>
        <v>96</v>
      </c>
      <c r="V100" s="17">
        <f t="shared" si="18"/>
        <v>14775.365256136603</v>
      </c>
      <c r="W100">
        <f t="shared" si="19"/>
        <v>96</v>
      </c>
    </row>
    <row r="101" spans="1:23" x14ac:dyDescent="0.45">
      <c r="A101" s="20">
        <v>87</v>
      </c>
      <c r="B101" s="3">
        <v>88</v>
      </c>
      <c r="C101" s="3">
        <f t="shared" si="20"/>
        <v>88</v>
      </c>
      <c r="D101" s="23">
        <f t="shared" si="13"/>
        <v>16762.336345163847</v>
      </c>
      <c r="E101" s="23">
        <f t="shared" si="21"/>
        <v>309.56418096551874</v>
      </c>
      <c r="F101" s="22">
        <f t="shared" si="14"/>
        <v>84.929197452045273</v>
      </c>
      <c r="G101" s="23">
        <f t="shared" si="15"/>
        <v>224.63498351347346</v>
      </c>
      <c r="H101" s="23">
        <f t="shared" si="16"/>
        <v>16537.701361650372</v>
      </c>
      <c r="U101">
        <f t="shared" si="17"/>
        <v>97</v>
      </c>
      <c r="V101" s="17">
        <f t="shared" si="18"/>
        <v>14559.416213271634</v>
      </c>
      <c r="W101">
        <f t="shared" si="19"/>
        <v>97</v>
      </c>
    </row>
    <row r="102" spans="1:23" x14ac:dyDescent="0.45">
      <c r="A102" s="20">
        <v>88</v>
      </c>
      <c r="B102" s="20">
        <v>89</v>
      </c>
      <c r="C102" s="3">
        <f t="shared" si="20"/>
        <v>89</v>
      </c>
      <c r="D102" s="23">
        <f t="shared" ref="D102:D165" si="22">H101</f>
        <v>16537.701361650372</v>
      </c>
      <c r="E102" s="23">
        <f t="shared" si="21"/>
        <v>309.56418096551874</v>
      </c>
      <c r="F102" s="22">
        <f t="shared" si="14"/>
        <v>85.89430196854579</v>
      </c>
      <c r="G102" s="23">
        <f t="shared" si="15"/>
        <v>223.66987899697295</v>
      </c>
      <c r="H102" s="23">
        <f t="shared" si="16"/>
        <v>16314.0314826534</v>
      </c>
      <c r="U102">
        <f t="shared" si="17"/>
        <v>98</v>
      </c>
      <c r="V102" s="17">
        <f t="shared" si="18"/>
        <v>14344.432274923165</v>
      </c>
      <c r="W102">
        <f t="shared" si="19"/>
        <v>98</v>
      </c>
    </row>
    <row r="103" spans="1:23" x14ac:dyDescent="0.45">
      <c r="A103" s="20">
        <v>89</v>
      </c>
      <c r="B103" s="20">
        <v>90</v>
      </c>
      <c r="C103" s="3">
        <f t="shared" si="20"/>
        <v>90</v>
      </c>
      <c r="D103" s="23">
        <f t="shared" si="22"/>
        <v>16314.0314826534</v>
      </c>
      <c r="E103" s="23">
        <f t="shared" si="21"/>
        <v>309.56418096551874</v>
      </c>
      <c r="F103" s="22">
        <f t="shared" si="14"/>
        <v>86.859406485046307</v>
      </c>
      <c r="G103" s="23">
        <f t="shared" si="15"/>
        <v>222.70477448047245</v>
      </c>
      <c r="H103" s="23">
        <f t="shared" si="16"/>
        <v>16091.326708172926</v>
      </c>
      <c r="U103">
        <f t="shared" si="17"/>
        <v>99</v>
      </c>
      <c r="V103" s="17">
        <f t="shared" si="18"/>
        <v>14130.413441091197</v>
      </c>
      <c r="W103">
        <f t="shared" si="19"/>
        <v>99</v>
      </c>
    </row>
    <row r="104" spans="1:23" x14ac:dyDescent="0.45">
      <c r="A104" s="20">
        <v>90</v>
      </c>
      <c r="B104" s="3">
        <v>91</v>
      </c>
      <c r="C104" s="3">
        <f t="shared" si="20"/>
        <v>91</v>
      </c>
      <c r="D104" s="23">
        <f t="shared" si="22"/>
        <v>16091.326708172926</v>
      </c>
      <c r="E104" s="23">
        <f t="shared" si="21"/>
        <v>309.56418096551874</v>
      </c>
      <c r="F104" s="22">
        <f t="shared" ref="F104:F167" si="23">C104*$B$11/$B$7</f>
        <v>87.824511001546824</v>
      </c>
      <c r="G104" s="23">
        <f t="shared" ref="G104:G167" si="24">E104-F104</f>
        <v>221.73966996397192</v>
      </c>
      <c r="H104" s="23">
        <f t="shared" ref="H104:H167" si="25">D104-G104</f>
        <v>15869.587038208954</v>
      </c>
      <c r="U104">
        <f t="shared" si="17"/>
        <v>100</v>
      </c>
      <c r="V104" s="17">
        <f t="shared" si="18"/>
        <v>13917.359711775731</v>
      </c>
      <c r="W104">
        <f t="shared" si="19"/>
        <v>100</v>
      </c>
    </row>
    <row r="105" spans="1:23" x14ac:dyDescent="0.45">
      <c r="A105" s="20">
        <v>91</v>
      </c>
      <c r="B105" s="20">
        <v>92</v>
      </c>
      <c r="C105" s="3">
        <f t="shared" si="20"/>
        <v>92</v>
      </c>
      <c r="D105" s="23">
        <f t="shared" si="22"/>
        <v>15869.587038208954</v>
      </c>
      <c r="E105" s="23">
        <f t="shared" si="21"/>
        <v>309.56418096551874</v>
      </c>
      <c r="F105" s="22">
        <f t="shared" si="23"/>
        <v>88.789615518047341</v>
      </c>
      <c r="G105" s="23">
        <f t="shared" si="24"/>
        <v>220.77456544747139</v>
      </c>
      <c r="H105" s="23">
        <f t="shared" si="25"/>
        <v>15648.812472761483</v>
      </c>
      <c r="U105">
        <f t="shared" si="17"/>
        <v>101</v>
      </c>
      <c r="V105" s="17">
        <f t="shared" si="18"/>
        <v>13705.271086976763</v>
      </c>
      <c r="W105">
        <f t="shared" si="19"/>
        <v>101</v>
      </c>
    </row>
    <row r="106" spans="1:23" x14ac:dyDescent="0.45">
      <c r="A106" s="20">
        <v>92</v>
      </c>
      <c r="B106" s="20">
        <v>93</v>
      </c>
      <c r="C106" s="3">
        <f t="shared" si="20"/>
        <v>93</v>
      </c>
      <c r="D106" s="23">
        <f t="shared" si="22"/>
        <v>15648.812472761483</v>
      </c>
      <c r="E106" s="23">
        <f t="shared" si="21"/>
        <v>309.56418096551874</v>
      </c>
      <c r="F106" s="22">
        <f t="shared" si="23"/>
        <v>89.754720034547844</v>
      </c>
      <c r="G106" s="23">
        <f t="shared" si="24"/>
        <v>219.80946093097089</v>
      </c>
      <c r="H106" s="23">
        <f t="shared" si="25"/>
        <v>15429.003011830513</v>
      </c>
      <c r="U106">
        <f t="shared" si="17"/>
        <v>102</v>
      </c>
      <c r="V106" s="17">
        <f t="shared" si="18"/>
        <v>13494.147566694297</v>
      </c>
      <c r="W106">
        <f t="shared" si="19"/>
        <v>102</v>
      </c>
    </row>
    <row r="107" spans="1:23" x14ac:dyDescent="0.45">
      <c r="A107" s="20">
        <v>93</v>
      </c>
      <c r="B107" s="3">
        <v>94</v>
      </c>
      <c r="C107" s="3">
        <f t="shared" si="20"/>
        <v>94</v>
      </c>
      <c r="D107" s="23">
        <f t="shared" si="22"/>
        <v>15429.003011830513</v>
      </c>
      <c r="E107" s="23">
        <f t="shared" si="21"/>
        <v>309.56418096551874</v>
      </c>
      <c r="F107" s="22">
        <f t="shared" si="23"/>
        <v>90.719824551048362</v>
      </c>
      <c r="G107" s="23">
        <f t="shared" si="24"/>
        <v>218.84435641447038</v>
      </c>
      <c r="H107" s="23">
        <f t="shared" si="25"/>
        <v>15210.158655416042</v>
      </c>
      <c r="U107">
        <f t="shared" si="17"/>
        <v>103</v>
      </c>
      <c r="V107" s="17">
        <f t="shared" si="18"/>
        <v>13283.989150928332</v>
      </c>
      <c r="W107">
        <f t="shared" si="19"/>
        <v>103</v>
      </c>
    </row>
    <row r="108" spans="1:23" x14ac:dyDescent="0.45">
      <c r="A108" s="20">
        <v>94</v>
      </c>
      <c r="B108" s="20">
        <v>95</v>
      </c>
      <c r="C108" s="3">
        <f t="shared" si="20"/>
        <v>95</v>
      </c>
      <c r="D108" s="23">
        <f t="shared" si="22"/>
        <v>15210.158655416042</v>
      </c>
      <c r="E108" s="23">
        <f t="shared" si="21"/>
        <v>309.56418096551874</v>
      </c>
      <c r="F108" s="22">
        <f t="shared" si="23"/>
        <v>91.684929067548879</v>
      </c>
      <c r="G108" s="23">
        <f t="shared" si="24"/>
        <v>217.87925189796988</v>
      </c>
      <c r="H108" s="23">
        <f t="shared" si="25"/>
        <v>14992.279403518072</v>
      </c>
      <c r="U108">
        <f t="shared" si="17"/>
        <v>104</v>
      </c>
      <c r="V108" s="17">
        <f t="shared" si="18"/>
        <v>13074.795839678867</v>
      </c>
      <c r="W108">
        <f t="shared" si="19"/>
        <v>104</v>
      </c>
    </row>
    <row r="109" spans="1:23" x14ac:dyDescent="0.45">
      <c r="A109" s="20">
        <v>95</v>
      </c>
      <c r="B109" s="20">
        <v>96</v>
      </c>
      <c r="C109" s="3">
        <f t="shared" si="20"/>
        <v>96</v>
      </c>
      <c r="D109" s="23">
        <f t="shared" si="22"/>
        <v>14992.279403518072</v>
      </c>
      <c r="E109" s="23">
        <f t="shared" si="21"/>
        <v>309.56418096551874</v>
      </c>
      <c r="F109" s="22">
        <f t="shared" si="23"/>
        <v>92.650033584049396</v>
      </c>
      <c r="G109" s="23">
        <f t="shared" si="24"/>
        <v>216.91414738146935</v>
      </c>
      <c r="H109" s="23">
        <f t="shared" si="25"/>
        <v>14775.365256136603</v>
      </c>
      <c r="U109">
        <f t="shared" si="17"/>
        <v>105</v>
      </c>
      <c r="V109" s="17">
        <f t="shared" si="18"/>
        <v>12866.567632945902</v>
      </c>
      <c r="W109">
        <f t="shared" si="19"/>
        <v>105</v>
      </c>
    </row>
    <row r="110" spans="1:23" x14ac:dyDescent="0.45">
      <c r="A110" s="20">
        <v>96</v>
      </c>
      <c r="B110" s="3">
        <v>97</v>
      </c>
      <c r="C110" s="3">
        <f t="shared" si="20"/>
        <v>97</v>
      </c>
      <c r="D110" s="23">
        <f t="shared" si="22"/>
        <v>14775.365256136603</v>
      </c>
      <c r="E110" s="23">
        <f t="shared" si="21"/>
        <v>309.56418096551874</v>
      </c>
      <c r="F110" s="22">
        <f t="shared" si="23"/>
        <v>93.615138100549913</v>
      </c>
      <c r="G110" s="23">
        <f t="shared" si="24"/>
        <v>215.94904286496882</v>
      </c>
      <c r="H110" s="23">
        <f t="shared" si="25"/>
        <v>14559.416213271634</v>
      </c>
      <c r="U110">
        <f t="shared" si="17"/>
        <v>106</v>
      </c>
      <c r="V110" s="17">
        <f t="shared" si="18"/>
        <v>12659.304530729438</v>
      </c>
      <c r="W110">
        <f t="shared" si="19"/>
        <v>106</v>
      </c>
    </row>
    <row r="111" spans="1:23" x14ac:dyDescent="0.45">
      <c r="A111" s="20">
        <v>97</v>
      </c>
      <c r="B111" s="20">
        <v>98</v>
      </c>
      <c r="C111" s="3">
        <f t="shared" si="20"/>
        <v>98</v>
      </c>
      <c r="D111" s="23">
        <f t="shared" si="22"/>
        <v>14559.416213271634</v>
      </c>
      <c r="E111" s="23">
        <f t="shared" si="21"/>
        <v>309.56418096551874</v>
      </c>
      <c r="F111" s="22">
        <f t="shared" si="23"/>
        <v>94.580242617050416</v>
      </c>
      <c r="G111" s="23">
        <f t="shared" si="24"/>
        <v>214.98393834846831</v>
      </c>
      <c r="H111" s="23">
        <f t="shared" si="25"/>
        <v>14344.432274923165</v>
      </c>
      <c r="U111">
        <f t="shared" si="17"/>
        <v>107</v>
      </c>
      <c r="V111" s="17">
        <f t="shared" si="18"/>
        <v>12453.006533029475</v>
      </c>
      <c r="W111">
        <f t="shared" si="19"/>
        <v>107</v>
      </c>
    </row>
    <row r="112" spans="1:23" x14ac:dyDescent="0.45">
      <c r="A112" s="20">
        <v>98</v>
      </c>
      <c r="B112" s="20">
        <v>99</v>
      </c>
      <c r="C112" s="3">
        <f t="shared" si="20"/>
        <v>99</v>
      </c>
      <c r="D112" s="23">
        <f t="shared" si="22"/>
        <v>14344.432274923165</v>
      </c>
      <c r="E112" s="23">
        <f t="shared" si="21"/>
        <v>309.56418096551874</v>
      </c>
      <c r="F112" s="22">
        <f t="shared" si="23"/>
        <v>95.545347133550933</v>
      </c>
      <c r="G112" s="23">
        <f t="shared" si="24"/>
        <v>214.01883383196781</v>
      </c>
      <c r="H112" s="23">
        <f t="shared" si="25"/>
        <v>14130.413441091197</v>
      </c>
      <c r="U112">
        <f t="shared" si="17"/>
        <v>108</v>
      </c>
      <c r="V112" s="17">
        <f t="shared" si="18"/>
        <v>12247.673639846011</v>
      </c>
      <c r="W112">
        <f t="shared" si="19"/>
        <v>108</v>
      </c>
    </row>
    <row r="113" spans="1:23" x14ac:dyDescent="0.45">
      <c r="A113" s="20">
        <v>99</v>
      </c>
      <c r="B113" s="3">
        <v>100</v>
      </c>
      <c r="C113" s="3">
        <f t="shared" si="20"/>
        <v>100</v>
      </c>
      <c r="D113" s="23">
        <f t="shared" si="22"/>
        <v>14130.413441091197</v>
      </c>
      <c r="E113" s="23">
        <f t="shared" si="21"/>
        <v>309.56418096551874</v>
      </c>
      <c r="F113" s="22">
        <f t="shared" si="23"/>
        <v>96.510451650051451</v>
      </c>
      <c r="G113" s="23">
        <f t="shared" si="24"/>
        <v>213.05372931546731</v>
      </c>
      <c r="H113" s="23">
        <f t="shared" si="25"/>
        <v>13917.359711775731</v>
      </c>
      <c r="U113">
        <f>C122</f>
        <v>109</v>
      </c>
      <c r="V113" s="17">
        <f>H122</f>
        <v>12043.305851179048</v>
      </c>
      <c r="W113">
        <f>IF(V113&lt;15000,U113,"")</f>
        <v>109</v>
      </c>
    </row>
    <row r="114" spans="1:23" x14ac:dyDescent="0.45">
      <c r="A114" s="20">
        <v>100</v>
      </c>
      <c r="B114" s="20">
        <v>101</v>
      </c>
      <c r="C114" s="3">
        <f t="shared" si="20"/>
        <v>101</v>
      </c>
      <c r="D114" s="23">
        <f t="shared" si="22"/>
        <v>13917.359711775731</v>
      </c>
      <c r="E114" s="23">
        <f t="shared" si="21"/>
        <v>309.56418096551874</v>
      </c>
      <c r="F114" s="22">
        <f t="shared" si="23"/>
        <v>97.475556166551968</v>
      </c>
      <c r="G114" s="23">
        <f t="shared" si="24"/>
        <v>212.08862479896678</v>
      </c>
      <c r="H114" s="23">
        <f t="shared" si="25"/>
        <v>13705.271086976763</v>
      </c>
      <c r="U114">
        <f t="shared" ref="U114:U144" si="26">C123</f>
        <v>110</v>
      </c>
      <c r="V114" s="17">
        <f t="shared" ref="V114:V144" si="27">H123</f>
        <v>11839.903167028586</v>
      </c>
      <c r="W114">
        <f t="shared" ref="W114:W144" si="28">IF(V114&lt;15000,U114,"")</f>
        <v>110</v>
      </c>
    </row>
    <row r="115" spans="1:23" x14ac:dyDescent="0.45">
      <c r="A115" s="20">
        <v>101</v>
      </c>
      <c r="B115" s="20">
        <v>102</v>
      </c>
      <c r="C115" s="3">
        <f t="shared" si="20"/>
        <v>102</v>
      </c>
      <c r="D115" s="23">
        <f t="shared" si="22"/>
        <v>13705.271086976763</v>
      </c>
      <c r="E115" s="23">
        <f t="shared" si="21"/>
        <v>309.56418096551874</v>
      </c>
      <c r="F115" s="22">
        <f t="shared" si="23"/>
        <v>98.440660683052485</v>
      </c>
      <c r="G115" s="23">
        <f t="shared" si="24"/>
        <v>211.12352028246625</v>
      </c>
      <c r="H115" s="23">
        <f t="shared" si="25"/>
        <v>13494.147566694297</v>
      </c>
      <c r="U115">
        <f t="shared" si="26"/>
        <v>111</v>
      </c>
      <c r="V115" s="17">
        <f t="shared" si="27"/>
        <v>11637.465587394625</v>
      </c>
      <c r="W115">
        <f t="shared" si="28"/>
        <v>111</v>
      </c>
    </row>
    <row r="116" spans="1:23" x14ac:dyDescent="0.45">
      <c r="A116" s="20">
        <v>102</v>
      </c>
      <c r="B116" s="3">
        <v>103</v>
      </c>
      <c r="C116" s="3">
        <f t="shared" si="20"/>
        <v>103</v>
      </c>
      <c r="D116" s="23">
        <f t="shared" si="22"/>
        <v>13494.147566694297</v>
      </c>
      <c r="E116" s="23">
        <f t="shared" si="21"/>
        <v>309.56418096551874</v>
      </c>
      <c r="F116" s="22">
        <f t="shared" si="23"/>
        <v>99.405765199553002</v>
      </c>
      <c r="G116" s="23">
        <f t="shared" si="24"/>
        <v>210.15841576596574</v>
      </c>
      <c r="H116" s="23">
        <f t="shared" si="25"/>
        <v>13283.989150928332</v>
      </c>
      <c r="U116">
        <f t="shared" si="26"/>
        <v>112</v>
      </c>
      <c r="V116" s="17">
        <f t="shared" si="27"/>
        <v>11435.993112277163</v>
      </c>
      <c r="W116">
        <f t="shared" si="28"/>
        <v>112</v>
      </c>
    </row>
    <row r="117" spans="1:23" x14ac:dyDescent="0.45">
      <c r="A117" s="20">
        <v>103</v>
      </c>
      <c r="B117" s="20">
        <v>104</v>
      </c>
      <c r="C117" s="3">
        <f t="shared" si="20"/>
        <v>104</v>
      </c>
      <c r="D117" s="23">
        <f t="shared" si="22"/>
        <v>13283.989150928332</v>
      </c>
      <c r="E117" s="23">
        <f t="shared" si="21"/>
        <v>309.56418096551874</v>
      </c>
      <c r="F117" s="22">
        <f t="shared" si="23"/>
        <v>100.37086971605351</v>
      </c>
      <c r="G117" s="23">
        <f t="shared" si="24"/>
        <v>209.19331124946524</v>
      </c>
      <c r="H117" s="23">
        <f t="shared" si="25"/>
        <v>13074.795839678867</v>
      </c>
      <c r="U117">
        <f t="shared" si="26"/>
        <v>113</v>
      </c>
      <c r="V117" s="17">
        <f t="shared" si="27"/>
        <v>11235.485741676202</v>
      </c>
      <c r="W117">
        <f t="shared" si="28"/>
        <v>113</v>
      </c>
    </row>
    <row r="118" spans="1:23" x14ac:dyDescent="0.45">
      <c r="A118" s="20">
        <v>104</v>
      </c>
      <c r="B118" s="20">
        <v>105</v>
      </c>
      <c r="C118" s="3">
        <f t="shared" si="20"/>
        <v>105</v>
      </c>
      <c r="D118" s="23">
        <f t="shared" si="22"/>
        <v>13074.795839678867</v>
      </c>
      <c r="E118" s="23">
        <f t="shared" si="21"/>
        <v>309.56418096551874</v>
      </c>
      <c r="F118" s="22">
        <f t="shared" si="23"/>
        <v>101.33597423255402</v>
      </c>
      <c r="G118" s="23">
        <f t="shared" si="24"/>
        <v>208.22820673296474</v>
      </c>
      <c r="H118" s="23">
        <f t="shared" si="25"/>
        <v>12866.567632945902</v>
      </c>
      <c r="U118">
        <f t="shared" si="26"/>
        <v>114</v>
      </c>
      <c r="V118" s="17">
        <f t="shared" si="27"/>
        <v>11035.943475591743</v>
      </c>
      <c r="W118">
        <f t="shared" si="28"/>
        <v>114</v>
      </c>
    </row>
    <row r="119" spans="1:23" x14ac:dyDescent="0.45">
      <c r="A119" s="20">
        <v>105</v>
      </c>
      <c r="B119" s="3">
        <v>106</v>
      </c>
      <c r="C119" s="3">
        <f t="shared" si="20"/>
        <v>106</v>
      </c>
      <c r="D119" s="23">
        <f t="shared" si="22"/>
        <v>12866.567632945902</v>
      </c>
      <c r="E119" s="23">
        <f t="shared" si="21"/>
        <v>309.56418096551874</v>
      </c>
      <c r="F119" s="22">
        <f t="shared" si="23"/>
        <v>102.30107874905454</v>
      </c>
      <c r="G119" s="23">
        <f t="shared" si="24"/>
        <v>207.2631022164642</v>
      </c>
      <c r="H119" s="23">
        <f t="shared" si="25"/>
        <v>12659.304530729438</v>
      </c>
      <c r="U119">
        <f t="shared" si="26"/>
        <v>115</v>
      </c>
      <c r="V119" s="17">
        <f t="shared" si="27"/>
        <v>10837.366314023784</v>
      </c>
      <c r="W119">
        <f t="shared" si="28"/>
        <v>115</v>
      </c>
    </row>
    <row r="120" spans="1:23" x14ac:dyDescent="0.45">
      <c r="A120" s="20">
        <v>106</v>
      </c>
      <c r="B120" s="20">
        <v>107</v>
      </c>
      <c r="C120" s="3">
        <f t="shared" si="20"/>
        <v>107</v>
      </c>
      <c r="D120" s="23">
        <f t="shared" si="22"/>
        <v>12659.304530729438</v>
      </c>
      <c r="E120" s="23">
        <f t="shared" si="21"/>
        <v>309.56418096551874</v>
      </c>
      <c r="F120" s="22">
        <f t="shared" si="23"/>
        <v>103.26618326555506</v>
      </c>
      <c r="G120" s="23">
        <f t="shared" si="24"/>
        <v>206.29799769996367</v>
      </c>
      <c r="H120" s="23">
        <f t="shared" si="25"/>
        <v>12453.006533029475</v>
      </c>
      <c r="U120">
        <f t="shared" si="26"/>
        <v>116</v>
      </c>
      <c r="V120" s="17">
        <f t="shared" si="27"/>
        <v>10639.754256972325</v>
      </c>
      <c r="W120">
        <f t="shared" si="28"/>
        <v>116</v>
      </c>
    </row>
    <row r="121" spans="1:23" x14ac:dyDescent="0.45">
      <c r="A121" s="20">
        <v>107</v>
      </c>
      <c r="B121" s="20">
        <v>108</v>
      </c>
      <c r="C121" s="3">
        <f t="shared" si="20"/>
        <v>108</v>
      </c>
      <c r="D121" s="23">
        <f t="shared" si="22"/>
        <v>12453.006533029475</v>
      </c>
      <c r="E121" s="23">
        <f t="shared" si="21"/>
        <v>309.56418096551874</v>
      </c>
      <c r="F121" s="22">
        <f t="shared" si="23"/>
        <v>104.23128778205557</v>
      </c>
      <c r="G121" s="23">
        <f t="shared" si="24"/>
        <v>205.33289318346317</v>
      </c>
      <c r="H121" s="23">
        <f t="shared" si="25"/>
        <v>12247.673639846011</v>
      </c>
      <c r="U121">
        <f t="shared" si="26"/>
        <v>117</v>
      </c>
      <c r="V121" s="17">
        <f t="shared" si="27"/>
        <v>10443.107304437366</v>
      </c>
      <c r="W121">
        <f t="shared" si="28"/>
        <v>117</v>
      </c>
    </row>
    <row r="122" spans="1:23" x14ac:dyDescent="0.45">
      <c r="A122" s="20">
        <v>108</v>
      </c>
      <c r="B122" s="3">
        <v>109</v>
      </c>
      <c r="C122" s="3">
        <f t="shared" si="20"/>
        <v>109</v>
      </c>
      <c r="D122" s="23">
        <f t="shared" si="22"/>
        <v>12247.673639846011</v>
      </c>
      <c r="E122" s="23">
        <f t="shared" si="21"/>
        <v>309.56418096551874</v>
      </c>
      <c r="F122" s="22">
        <f t="shared" si="23"/>
        <v>105.19639229855608</v>
      </c>
      <c r="G122" s="23">
        <f t="shared" si="24"/>
        <v>204.36778866696267</v>
      </c>
      <c r="H122" s="23">
        <f t="shared" si="25"/>
        <v>12043.305851179048</v>
      </c>
      <c r="U122">
        <f t="shared" si="26"/>
        <v>118</v>
      </c>
      <c r="V122" s="17">
        <f t="shared" si="27"/>
        <v>10247.425456418909</v>
      </c>
      <c r="W122">
        <f t="shared" si="28"/>
        <v>118</v>
      </c>
    </row>
    <row r="123" spans="1:23" x14ac:dyDescent="0.45">
      <c r="A123" s="20">
        <v>109</v>
      </c>
      <c r="B123" s="20">
        <v>110</v>
      </c>
      <c r="C123" s="3">
        <f t="shared" si="20"/>
        <v>110</v>
      </c>
      <c r="D123" s="23">
        <f t="shared" si="22"/>
        <v>12043.305851179048</v>
      </c>
      <c r="E123" s="23">
        <f t="shared" si="21"/>
        <v>309.56418096551874</v>
      </c>
      <c r="F123" s="22">
        <f t="shared" si="23"/>
        <v>106.16149681505659</v>
      </c>
      <c r="G123" s="23">
        <f t="shared" si="24"/>
        <v>203.40268415046216</v>
      </c>
      <c r="H123" s="23">
        <f t="shared" si="25"/>
        <v>11839.903167028586</v>
      </c>
      <c r="U123">
        <f t="shared" si="26"/>
        <v>119</v>
      </c>
      <c r="V123" s="17">
        <f t="shared" si="27"/>
        <v>10052.70871291695</v>
      </c>
      <c r="W123">
        <f t="shared" si="28"/>
        <v>119</v>
      </c>
    </row>
    <row r="124" spans="1:23" x14ac:dyDescent="0.45">
      <c r="A124" s="20">
        <v>110</v>
      </c>
      <c r="B124" s="20">
        <v>111</v>
      </c>
      <c r="C124" s="3">
        <f t="shared" si="20"/>
        <v>111</v>
      </c>
      <c r="D124" s="23">
        <f t="shared" si="22"/>
        <v>11839.903167028586</v>
      </c>
      <c r="E124" s="23">
        <f t="shared" si="21"/>
        <v>309.56418096551874</v>
      </c>
      <c r="F124" s="22">
        <f t="shared" si="23"/>
        <v>107.12660133155711</v>
      </c>
      <c r="G124" s="23">
        <f t="shared" si="24"/>
        <v>202.43757963396163</v>
      </c>
      <c r="H124" s="23">
        <f t="shared" si="25"/>
        <v>11637.465587394625</v>
      </c>
      <c r="U124">
        <f t="shared" si="26"/>
        <v>120</v>
      </c>
      <c r="V124" s="17">
        <f t="shared" si="27"/>
        <v>9858.9570739314931</v>
      </c>
      <c r="W124">
        <f t="shared" si="28"/>
        <v>120</v>
      </c>
    </row>
    <row r="125" spans="1:23" x14ac:dyDescent="0.45">
      <c r="A125" s="20">
        <v>111</v>
      </c>
      <c r="B125" s="3">
        <v>112</v>
      </c>
      <c r="C125" s="3">
        <f t="shared" si="20"/>
        <v>112</v>
      </c>
      <c r="D125" s="23">
        <f t="shared" si="22"/>
        <v>11637.465587394625</v>
      </c>
      <c r="E125" s="23">
        <f t="shared" si="21"/>
        <v>309.56418096551874</v>
      </c>
      <c r="F125" s="22">
        <f t="shared" si="23"/>
        <v>108.09170584805763</v>
      </c>
      <c r="G125" s="23">
        <f t="shared" si="24"/>
        <v>201.4724751174611</v>
      </c>
      <c r="H125" s="23">
        <f t="shared" si="25"/>
        <v>11435.993112277163</v>
      </c>
      <c r="U125">
        <f t="shared" si="26"/>
        <v>121</v>
      </c>
      <c r="V125" s="17">
        <f t="shared" si="27"/>
        <v>9666.1705394625369</v>
      </c>
      <c r="W125">
        <f t="shared" si="28"/>
        <v>121</v>
      </c>
    </row>
    <row r="126" spans="1:23" x14ac:dyDescent="0.45">
      <c r="A126" s="20">
        <v>112</v>
      </c>
      <c r="B126" s="20">
        <v>113</v>
      </c>
      <c r="C126" s="3">
        <f t="shared" si="20"/>
        <v>113</v>
      </c>
      <c r="D126" s="23">
        <f t="shared" si="22"/>
        <v>11435.993112277163</v>
      </c>
      <c r="E126" s="23">
        <f t="shared" si="21"/>
        <v>309.56418096551874</v>
      </c>
      <c r="F126" s="22">
        <f t="shared" si="23"/>
        <v>109.05681036455815</v>
      </c>
      <c r="G126" s="23">
        <f t="shared" si="24"/>
        <v>200.5073706009606</v>
      </c>
      <c r="H126" s="23">
        <f t="shared" si="25"/>
        <v>11235.485741676202</v>
      </c>
      <c r="U126">
        <f t="shared" si="26"/>
        <v>122</v>
      </c>
      <c r="V126" s="17">
        <f t="shared" si="27"/>
        <v>9474.3491095100817</v>
      </c>
      <c r="W126">
        <f t="shared" si="28"/>
        <v>122</v>
      </c>
    </row>
    <row r="127" spans="1:23" x14ac:dyDescent="0.45">
      <c r="A127" s="20">
        <v>113</v>
      </c>
      <c r="B127" s="20">
        <v>114</v>
      </c>
      <c r="C127" s="3">
        <f t="shared" si="20"/>
        <v>114</v>
      </c>
      <c r="D127" s="23">
        <f t="shared" si="22"/>
        <v>11235.485741676202</v>
      </c>
      <c r="E127" s="23">
        <f t="shared" si="21"/>
        <v>309.56418096551874</v>
      </c>
      <c r="F127" s="22">
        <f t="shared" si="23"/>
        <v>110.02191488105865</v>
      </c>
      <c r="G127" s="23">
        <f t="shared" si="24"/>
        <v>199.5422660844601</v>
      </c>
      <c r="H127" s="23">
        <f t="shared" si="25"/>
        <v>11035.943475591743</v>
      </c>
      <c r="U127">
        <f t="shared" si="26"/>
        <v>123</v>
      </c>
      <c r="V127" s="17">
        <f t="shared" si="27"/>
        <v>9283.4927840741257</v>
      </c>
      <c r="W127">
        <f t="shared" si="28"/>
        <v>123</v>
      </c>
    </row>
    <row r="128" spans="1:23" x14ac:dyDescent="0.45">
      <c r="A128" s="20">
        <v>114</v>
      </c>
      <c r="B128" s="3">
        <v>115</v>
      </c>
      <c r="C128" s="3">
        <f t="shared" si="20"/>
        <v>115</v>
      </c>
      <c r="D128" s="23">
        <f t="shared" si="22"/>
        <v>11035.943475591743</v>
      </c>
      <c r="E128" s="23">
        <f t="shared" si="21"/>
        <v>309.56418096551874</v>
      </c>
      <c r="F128" s="22">
        <f t="shared" si="23"/>
        <v>110.98701939755917</v>
      </c>
      <c r="G128" s="23">
        <f t="shared" si="24"/>
        <v>198.57716156795959</v>
      </c>
      <c r="H128" s="23">
        <f t="shared" si="25"/>
        <v>10837.366314023784</v>
      </c>
      <c r="U128">
        <f t="shared" si="26"/>
        <v>124</v>
      </c>
      <c r="V128" s="17">
        <f t="shared" si="27"/>
        <v>9093.6015631546707</v>
      </c>
      <c r="W128">
        <f t="shared" si="28"/>
        <v>124</v>
      </c>
    </row>
    <row r="129" spans="1:23" x14ac:dyDescent="0.45">
      <c r="A129" s="20">
        <v>115</v>
      </c>
      <c r="B129" s="20">
        <v>116</v>
      </c>
      <c r="C129" s="3">
        <f t="shared" si="20"/>
        <v>116</v>
      </c>
      <c r="D129" s="23">
        <f t="shared" si="22"/>
        <v>10837.366314023784</v>
      </c>
      <c r="E129" s="23">
        <f t="shared" si="21"/>
        <v>309.56418096551874</v>
      </c>
      <c r="F129" s="22">
        <f t="shared" si="23"/>
        <v>111.95212391405968</v>
      </c>
      <c r="G129" s="23">
        <f t="shared" si="24"/>
        <v>197.61205705145906</v>
      </c>
      <c r="H129" s="23">
        <f t="shared" si="25"/>
        <v>10639.754256972325</v>
      </c>
      <c r="U129">
        <f t="shared" si="26"/>
        <v>125</v>
      </c>
      <c r="V129" s="17">
        <f t="shared" si="27"/>
        <v>8904.6754467517167</v>
      </c>
      <c r="W129">
        <f t="shared" si="28"/>
        <v>125</v>
      </c>
    </row>
    <row r="130" spans="1:23" x14ac:dyDescent="0.45">
      <c r="A130" s="20">
        <v>116</v>
      </c>
      <c r="B130" s="20">
        <v>117</v>
      </c>
      <c r="C130" s="3">
        <f t="shared" si="20"/>
        <v>117</v>
      </c>
      <c r="D130" s="23">
        <f t="shared" si="22"/>
        <v>10639.754256972325</v>
      </c>
      <c r="E130" s="23">
        <f t="shared" si="21"/>
        <v>309.56418096551874</v>
      </c>
      <c r="F130" s="22">
        <f t="shared" si="23"/>
        <v>112.9172284305602</v>
      </c>
      <c r="G130" s="23">
        <f t="shared" si="24"/>
        <v>196.64695253495853</v>
      </c>
      <c r="H130" s="23">
        <f t="shared" si="25"/>
        <v>10443.107304437366</v>
      </c>
      <c r="U130">
        <f t="shared" si="26"/>
        <v>126</v>
      </c>
      <c r="V130" s="17">
        <f t="shared" si="27"/>
        <v>8716.7144348652619</v>
      </c>
      <c r="W130">
        <f t="shared" si="28"/>
        <v>126</v>
      </c>
    </row>
    <row r="131" spans="1:23" x14ac:dyDescent="0.45">
      <c r="A131" s="20">
        <v>117</v>
      </c>
      <c r="B131" s="3">
        <v>118</v>
      </c>
      <c r="C131" s="3">
        <f t="shared" si="20"/>
        <v>118</v>
      </c>
      <c r="D131" s="23">
        <f t="shared" si="22"/>
        <v>10443.107304437366</v>
      </c>
      <c r="E131" s="23">
        <f t="shared" si="21"/>
        <v>309.56418096551874</v>
      </c>
      <c r="F131" s="22">
        <f t="shared" si="23"/>
        <v>113.88233294706072</v>
      </c>
      <c r="G131" s="23">
        <f t="shared" si="24"/>
        <v>195.68184801845803</v>
      </c>
      <c r="H131" s="23">
        <f t="shared" si="25"/>
        <v>10247.425456418909</v>
      </c>
      <c r="U131">
        <f t="shared" si="26"/>
        <v>127</v>
      </c>
      <c r="V131" s="17">
        <f t="shared" si="27"/>
        <v>8529.7185274953081</v>
      </c>
      <c r="W131">
        <f t="shared" si="28"/>
        <v>127</v>
      </c>
    </row>
    <row r="132" spans="1:23" x14ac:dyDescent="0.45">
      <c r="A132" s="20">
        <v>118</v>
      </c>
      <c r="B132" s="20">
        <v>119</v>
      </c>
      <c r="C132" s="3">
        <f t="shared" si="20"/>
        <v>119</v>
      </c>
      <c r="D132" s="23">
        <f t="shared" si="22"/>
        <v>10247.425456418909</v>
      </c>
      <c r="E132" s="23">
        <f t="shared" si="21"/>
        <v>309.56418096551874</v>
      </c>
      <c r="F132" s="22">
        <f t="shared" si="23"/>
        <v>114.84743746356123</v>
      </c>
      <c r="G132" s="23">
        <f t="shared" si="24"/>
        <v>194.71674350195752</v>
      </c>
      <c r="H132" s="23">
        <f t="shared" si="25"/>
        <v>10052.70871291695</v>
      </c>
      <c r="U132">
        <f t="shared" si="26"/>
        <v>128</v>
      </c>
      <c r="V132" s="17">
        <f t="shared" si="27"/>
        <v>8343.6877246418553</v>
      </c>
      <c r="W132">
        <f t="shared" si="28"/>
        <v>128</v>
      </c>
    </row>
    <row r="133" spans="1:23" x14ac:dyDescent="0.45">
      <c r="A133" s="20">
        <v>119</v>
      </c>
      <c r="B133" s="20">
        <v>120</v>
      </c>
      <c r="C133" s="3">
        <f t="shared" si="20"/>
        <v>120</v>
      </c>
      <c r="D133" s="23">
        <f t="shared" si="22"/>
        <v>10052.70871291695</v>
      </c>
      <c r="E133" s="23">
        <f t="shared" si="21"/>
        <v>309.56418096551874</v>
      </c>
      <c r="F133" s="22">
        <f t="shared" si="23"/>
        <v>115.81254198006174</v>
      </c>
      <c r="G133" s="23">
        <f t="shared" si="24"/>
        <v>193.75163898545702</v>
      </c>
      <c r="H133" s="23">
        <f t="shared" si="25"/>
        <v>9858.9570739314931</v>
      </c>
      <c r="U133">
        <f t="shared" si="26"/>
        <v>129</v>
      </c>
      <c r="V133" s="17">
        <f t="shared" si="27"/>
        <v>8158.6220263049026</v>
      </c>
      <c r="W133">
        <f t="shared" si="28"/>
        <v>129</v>
      </c>
    </row>
    <row r="134" spans="1:23" x14ac:dyDescent="0.45">
      <c r="A134" s="20">
        <v>120</v>
      </c>
      <c r="B134" s="3">
        <v>121</v>
      </c>
      <c r="C134" s="3">
        <f t="shared" si="20"/>
        <v>121</v>
      </c>
      <c r="D134" s="23">
        <f t="shared" si="22"/>
        <v>9858.9570739314931</v>
      </c>
      <c r="E134" s="23">
        <f t="shared" si="21"/>
        <v>309.56418096551874</v>
      </c>
      <c r="F134" s="22">
        <f t="shared" si="23"/>
        <v>116.77764649656226</v>
      </c>
      <c r="G134" s="23">
        <f t="shared" si="24"/>
        <v>192.78653446895649</v>
      </c>
      <c r="H134" s="23">
        <f t="shared" si="25"/>
        <v>9666.1705394625369</v>
      </c>
      <c r="U134">
        <f t="shared" si="26"/>
        <v>130</v>
      </c>
      <c r="V134" s="17">
        <f t="shared" si="27"/>
        <v>7974.521432484451</v>
      </c>
      <c r="W134">
        <f t="shared" si="28"/>
        <v>130</v>
      </c>
    </row>
    <row r="135" spans="1:23" x14ac:dyDescent="0.45">
      <c r="A135" s="20">
        <v>121</v>
      </c>
      <c r="B135" s="20">
        <v>122</v>
      </c>
      <c r="C135" s="3">
        <f t="shared" si="20"/>
        <v>122</v>
      </c>
      <c r="D135" s="23">
        <f t="shared" si="22"/>
        <v>9666.1705394625369</v>
      </c>
      <c r="E135" s="23">
        <f t="shared" si="21"/>
        <v>309.56418096551874</v>
      </c>
      <c r="F135" s="22">
        <f t="shared" si="23"/>
        <v>117.74275101306277</v>
      </c>
      <c r="G135" s="23">
        <f t="shared" si="24"/>
        <v>191.82142995245596</v>
      </c>
      <c r="H135" s="23">
        <f t="shared" si="25"/>
        <v>9474.3491095100817</v>
      </c>
      <c r="U135">
        <f t="shared" si="26"/>
        <v>131</v>
      </c>
      <c r="V135" s="17">
        <f t="shared" si="27"/>
        <v>7791.3859431804995</v>
      </c>
      <c r="W135">
        <f t="shared" si="28"/>
        <v>131</v>
      </c>
    </row>
    <row r="136" spans="1:23" x14ac:dyDescent="0.45">
      <c r="A136" s="20">
        <v>122</v>
      </c>
      <c r="B136" s="20">
        <v>123</v>
      </c>
      <c r="C136" s="3">
        <f t="shared" si="20"/>
        <v>123</v>
      </c>
      <c r="D136" s="23">
        <f t="shared" si="22"/>
        <v>9474.3491095100817</v>
      </c>
      <c r="E136" s="23">
        <f t="shared" si="21"/>
        <v>309.56418096551874</v>
      </c>
      <c r="F136" s="22">
        <f t="shared" si="23"/>
        <v>118.70785552956329</v>
      </c>
      <c r="G136" s="23">
        <f t="shared" si="24"/>
        <v>190.85632543595545</v>
      </c>
      <c r="H136" s="23">
        <f t="shared" si="25"/>
        <v>9283.4927840741257</v>
      </c>
      <c r="U136">
        <f t="shared" si="26"/>
        <v>132</v>
      </c>
      <c r="V136" s="17">
        <f t="shared" si="27"/>
        <v>7609.2155583930489</v>
      </c>
      <c r="W136">
        <f t="shared" si="28"/>
        <v>132</v>
      </c>
    </row>
    <row r="137" spans="1:23" x14ac:dyDescent="0.45">
      <c r="A137" s="20">
        <v>123</v>
      </c>
      <c r="B137" s="3">
        <v>124</v>
      </c>
      <c r="C137" s="3">
        <f t="shared" si="20"/>
        <v>124</v>
      </c>
      <c r="D137" s="23">
        <f t="shared" si="22"/>
        <v>9283.4927840741257</v>
      </c>
      <c r="E137" s="23">
        <f t="shared" si="21"/>
        <v>309.56418096551874</v>
      </c>
      <c r="F137" s="22">
        <f t="shared" si="23"/>
        <v>119.67296004606381</v>
      </c>
      <c r="G137" s="23">
        <f t="shared" si="24"/>
        <v>189.89122091945495</v>
      </c>
      <c r="H137" s="23">
        <f t="shared" si="25"/>
        <v>9093.6015631546707</v>
      </c>
      <c r="U137">
        <f t="shared" si="26"/>
        <v>133</v>
      </c>
      <c r="V137" s="17">
        <f t="shared" si="27"/>
        <v>7428.0102781220985</v>
      </c>
      <c r="W137">
        <f t="shared" si="28"/>
        <v>133</v>
      </c>
    </row>
    <row r="138" spans="1:23" x14ac:dyDescent="0.45">
      <c r="A138" s="20">
        <v>124</v>
      </c>
      <c r="B138" s="20">
        <v>125</v>
      </c>
      <c r="C138" s="3">
        <f t="shared" si="20"/>
        <v>125</v>
      </c>
      <c r="D138" s="23">
        <f t="shared" si="22"/>
        <v>9093.6015631546707</v>
      </c>
      <c r="E138" s="23">
        <f t="shared" si="21"/>
        <v>309.56418096551874</v>
      </c>
      <c r="F138" s="22">
        <f t="shared" si="23"/>
        <v>120.63806456256431</v>
      </c>
      <c r="G138" s="23">
        <f t="shared" si="24"/>
        <v>188.92611640295445</v>
      </c>
      <c r="H138" s="23">
        <f t="shared" si="25"/>
        <v>8904.6754467517167</v>
      </c>
      <c r="U138">
        <f t="shared" si="26"/>
        <v>134</v>
      </c>
      <c r="V138" s="17">
        <f t="shared" si="27"/>
        <v>7247.7701023676491</v>
      </c>
      <c r="W138">
        <f t="shared" si="28"/>
        <v>134</v>
      </c>
    </row>
    <row r="139" spans="1:23" x14ac:dyDescent="0.45">
      <c r="A139" s="20">
        <v>125</v>
      </c>
      <c r="B139" s="20">
        <v>126</v>
      </c>
      <c r="C139" s="3">
        <f t="shared" si="20"/>
        <v>126</v>
      </c>
      <c r="D139" s="23">
        <f t="shared" si="22"/>
        <v>8904.6754467517167</v>
      </c>
      <c r="E139" s="23">
        <f t="shared" si="21"/>
        <v>309.56418096551874</v>
      </c>
      <c r="F139" s="22">
        <f t="shared" si="23"/>
        <v>121.60316907906483</v>
      </c>
      <c r="G139" s="23">
        <f t="shared" si="24"/>
        <v>187.96101188645392</v>
      </c>
      <c r="H139" s="23">
        <f t="shared" si="25"/>
        <v>8716.7144348652619</v>
      </c>
      <c r="U139">
        <f t="shared" si="26"/>
        <v>135</v>
      </c>
      <c r="V139" s="17">
        <f t="shared" si="27"/>
        <v>7068.4950311296998</v>
      </c>
      <c r="W139">
        <f t="shared" si="28"/>
        <v>135</v>
      </c>
    </row>
    <row r="140" spans="1:23" x14ac:dyDescent="0.45">
      <c r="A140" s="20">
        <v>126</v>
      </c>
      <c r="B140" s="3">
        <v>127</v>
      </c>
      <c r="C140" s="3">
        <f t="shared" si="20"/>
        <v>127</v>
      </c>
      <c r="D140" s="23">
        <f t="shared" si="22"/>
        <v>8716.7144348652619</v>
      </c>
      <c r="E140" s="23">
        <f t="shared" si="21"/>
        <v>309.56418096551874</v>
      </c>
      <c r="F140" s="22">
        <f t="shared" si="23"/>
        <v>122.56827359556534</v>
      </c>
      <c r="G140" s="23">
        <f t="shared" si="24"/>
        <v>186.99590736995339</v>
      </c>
      <c r="H140" s="23">
        <f t="shared" si="25"/>
        <v>8529.7185274953081</v>
      </c>
      <c r="U140">
        <f t="shared" si="26"/>
        <v>136</v>
      </c>
      <c r="V140" s="17">
        <f t="shared" si="27"/>
        <v>6890.1850644082506</v>
      </c>
      <c r="W140">
        <f t="shared" si="28"/>
        <v>136</v>
      </c>
    </row>
    <row r="141" spans="1:23" x14ac:dyDescent="0.45">
      <c r="A141" s="20">
        <v>127</v>
      </c>
      <c r="B141" s="20">
        <v>128</v>
      </c>
      <c r="C141" s="3">
        <f t="shared" si="20"/>
        <v>128</v>
      </c>
      <c r="D141" s="23">
        <f t="shared" si="22"/>
        <v>8529.7185274953081</v>
      </c>
      <c r="E141" s="23">
        <f t="shared" si="21"/>
        <v>309.56418096551874</v>
      </c>
      <c r="F141" s="22">
        <f t="shared" si="23"/>
        <v>123.53337811206586</v>
      </c>
      <c r="G141" s="23">
        <f t="shared" si="24"/>
        <v>186.03080285345288</v>
      </c>
      <c r="H141" s="23">
        <f t="shared" si="25"/>
        <v>8343.6877246418553</v>
      </c>
      <c r="U141">
        <f t="shared" si="26"/>
        <v>137</v>
      </c>
      <c r="V141" s="17">
        <f t="shared" si="27"/>
        <v>6712.8402022033024</v>
      </c>
      <c r="W141">
        <f t="shared" si="28"/>
        <v>137</v>
      </c>
    </row>
    <row r="142" spans="1:23" x14ac:dyDescent="0.45">
      <c r="A142" s="20">
        <v>128</v>
      </c>
      <c r="B142" s="20">
        <v>129</v>
      </c>
      <c r="C142" s="3">
        <f t="shared" si="20"/>
        <v>129</v>
      </c>
      <c r="D142" s="23">
        <f t="shared" si="22"/>
        <v>8343.6877246418553</v>
      </c>
      <c r="E142" s="23">
        <f t="shared" si="21"/>
        <v>309.56418096551874</v>
      </c>
      <c r="F142" s="22">
        <f t="shared" si="23"/>
        <v>124.49848262856638</v>
      </c>
      <c r="G142" s="23">
        <f t="shared" si="24"/>
        <v>185.06569833695238</v>
      </c>
      <c r="H142" s="23">
        <f t="shared" si="25"/>
        <v>8158.6220263049026</v>
      </c>
      <c r="U142">
        <f t="shared" si="26"/>
        <v>138</v>
      </c>
      <c r="V142" s="17">
        <f t="shared" si="27"/>
        <v>6536.4604445148543</v>
      </c>
      <c r="W142">
        <f t="shared" si="28"/>
        <v>138</v>
      </c>
    </row>
    <row r="143" spans="1:23" x14ac:dyDescent="0.45">
      <c r="A143" s="20">
        <v>129</v>
      </c>
      <c r="B143" s="3">
        <v>130</v>
      </c>
      <c r="C143" s="3">
        <f t="shared" ref="C143:C193" si="29">C142+1</f>
        <v>130</v>
      </c>
      <c r="D143" s="23">
        <f t="shared" si="22"/>
        <v>8158.6220263049026</v>
      </c>
      <c r="E143" s="23">
        <f t="shared" ref="E143:E193" si="30">$B$8</f>
        <v>309.56418096551874</v>
      </c>
      <c r="F143" s="22">
        <f t="shared" si="23"/>
        <v>125.46358714506688</v>
      </c>
      <c r="G143" s="23">
        <f t="shared" si="24"/>
        <v>184.10059382045188</v>
      </c>
      <c r="H143" s="23">
        <f t="shared" si="25"/>
        <v>7974.521432484451</v>
      </c>
      <c r="U143">
        <f t="shared" si="26"/>
        <v>139</v>
      </c>
      <c r="V143" s="17">
        <f t="shared" si="27"/>
        <v>6361.0457913429073</v>
      </c>
      <c r="W143">
        <f t="shared" si="28"/>
        <v>139</v>
      </c>
    </row>
    <row r="144" spans="1:23" x14ac:dyDescent="0.45">
      <c r="A144" s="20">
        <v>130</v>
      </c>
      <c r="B144" s="20">
        <v>131</v>
      </c>
      <c r="C144" s="3">
        <f t="shared" si="29"/>
        <v>131</v>
      </c>
      <c r="D144" s="23">
        <f t="shared" si="22"/>
        <v>7974.521432484451</v>
      </c>
      <c r="E144" s="23">
        <f t="shared" si="30"/>
        <v>309.56418096551874</v>
      </c>
      <c r="F144" s="22">
        <f t="shared" si="23"/>
        <v>126.4286916615674</v>
      </c>
      <c r="G144" s="23">
        <f t="shared" si="24"/>
        <v>183.13548930395135</v>
      </c>
      <c r="H144" s="23">
        <f t="shared" si="25"/>
        <v>7791.3859431804995</v>
      </c>
      <c r="U144">
        <f t="shared" si="26"/>
        <v>140</v>
      </c>
      <c r="V144" s="17">
        <f t="shared" si="27"/>
        <v>6186.5962426874603</v>
      </c>
      <c r="W144">
        <f t="shared" si="28"/>
        <v>140</v>
      </c>
    </row>
    <row r="145" spans="1:23" x14ac:dyDescent="0.45">
      <c r="A145" s="20">
        <v>131</v>
      </c>
      <c r="B145" s="20">
        <v>132</v>
      </c>
      <c r="C145" s="3">
        <f t="shared" si="29"/>
        <v>132</v>
      </c>
      <c r="D145" s="23">
        <f t="shared" si="22"/>
        <v>7791.3859431804995</v>
      </c>
      <c r="E145" s="23">
        <f t="shared" si="30"/>
        <v>309.56418096551874</v>
      </c>
      <c r="F145" s="22">
        <f t="shared" si="23"/>
        <v>127.39379617806792</v>
      </c>
      <c r="G145" s="23">
        <f t="shared" si="24"/>
        <v>182.17038478745081</v>
      </c>
      <c r="H145" s="23">
        <f t="shared" si="25"/>
        <v>7609.2155583930489</v>
      </c>
      <c r="U145">
        <f>C154</f>
        <v>141</v>
      </c>
      <c r="V145" s="17">
        <f>H154</f>
        <v>6013.1117985485143</v>
      </c>
      <c r="W145">
        <f>IF(V145&lt;15000,U145,"")</f>
        <v>141</v>
      </c>
    </row>
    <row r="146" spans="1:23" x14ac:dyDescent="0.45">
      <c r="A146" s="20">
        <v>132</v>
      </c>
      <c r="B146" s="3">
        <v>133</v>
      </c>
      <c r="C146" s="3">
        <f t="shared" si="29"/>
        <v>133</v>
      </c>
      <c r="D146" s="23">
        <f t="shared" si="22"/>
        <v>7609.2155583930489</v>
      </c>
      <c r="E146" s="23">
        <f t="shared" si="30"/>
        <v>309.56418096551874</v>
      </c>
      <c r="F146" s="22">
        <f t="shared" si="23"/>
        <v>128.35890069456843</v>
      </c>
      <c r="G146" s="23">
        <f t="shared" si="24"/>
        <v>181.20528027095031</v>
      </c>
      <c r="H146" s="23">
        <f t="shared" si="25"/>
        <v>7428.0102781220985</v>
      </c>
      <c r="U146">
        <f t="shared" ref="U146:U184" si="31">C155</f>
        <v>142</v>
      </c>
      <c r="V146" s="17">
        <f t="shared" ref="V146:V184" si="32">H155</f>
        <v>5840.5924589260685</v>
      </c>
      <c r="W146">
        <f t="shared" ref="W146:W184" si="33">IF(V146&lt;15000,U146,"")</f>
        <v>142</v>
      </c>
    </row>
    <row r="147" spans="1:23" x14ac:dyDescent="0.45">
      <c r="A147" s="20">
        <v>133</v>
      </c>
      <c r="B147" s="20">
        <v>134</v>
      </c>
      <c r="C147" s="3">
        <f t="shared" si="29"/>
        <v>134</v>
      </c>
      <c r="D147" s="23">
        <f t="shared" si="22"/>
        <v>7428.0102781220985</v>
      </c>
      <c r="E147" s="23">
        <f t="shared" si="30"/>
        <v>309.56418096551874</v>
      </c>
      <c r="F147" s="22">
        <f t="shared" si="23"/>
        <v>129.32400521106894</v>
      </c>
      <c r="G147" s="23">
        <f t="shared" si="24"/>
        <v>180.24017575444981</v>
      </c>
      <c r="H147" s="23">
        <f t="shared" si="25"/>
        <v>7247.7701023676491</v>
      </c>
      <c r="U147">
        <f t="shared" si="31"/>
        <v>143</v>
      </c>
      <c r="V147" s="17">
        <f t="shared" si="32"/>
        <v>5669.0382238201237</v>
      </c>
      <c r="W147">
        <f t="shared" si="33"/>
        <v>143</v>
      </c>
    </row>
    <row r="148" spans="1:23" x14ac:dyDescent="0.45">
      <c r="A148" s="20">
        <v>134</v>
      </c>
      <c r="B148" s="20">
        <v>135</v>
      </c>
      <c r="C148" s="3">
        <f t="shared" si="29"/>
        <v>135</v>
      </c>
      <c r="D148" s="23">
        <f t="shared" si="22"/>
        <v>7247.7701023676491</v>
      </c>
      <c r="E148" s="23">
        <f t="shared" si="30"/>
        <v>309.56418096551874</v>
      </c>
      <c r="F148" s="22">
        <f t="shared" si="23"/>
        <v>130.28910972756947</v>
      </c>
      <c r="G148" s="23">
        <f t="shared" si="24"/>
        <v>179.27507123794928</v>
      </c>
      <c r="H148" s="23">
        <f t="shared" si="25"/>
        <v>7068.4950311296998</v>
      </c>
      <c r="U148">
        <f t="shared" si="31"/>
        <v>144</v>
      </c>
      <c r="V148" s="17">
        <f t="shared" si="32"/>
        <v>5498.449093230679</v>
      </c>
      <c r="W148">
        <f t="shared" si="33"/>
        <v>144</v>
      </c>
    </row>
    <row r="149" spans="1:23" x14ac:dyDescent="0.45">
      <c r="A149" s="20">
        <v>135</v>
      </c>
      <c r="B149" s="3">
        <v>136</v>
      </c>
      <c r="C149" s="3">
        <f t="shared" si="29"/>
        <v>136</v>
      </c>
      <c r="D149" s="23">
        <f t="shared" si="22"/>
        <v>7068.4950311296998</v>
      </c>
      <c r="E149" s="23">
        <f t="shared" si="30"/>
        <v>309.56418096551874</v>
      </c>
      <c r="F149" s="22">
        <f t="shared" si="23"/>
        <v>131.25421424406997</v>
      </c>
      <c r="G149" s="23">
        <f t="shared" si="24"/>
        <v>178.30996672144877</v>
      </c>
      <c r="H149" s="23">
        <f t="shared" si="25"/>
        <v>6890.1850644082506</v>
      </c>
      <c r="U149">
        <f t="shared" si="31"/>
        <v>145</v>
      </c>
      <c r="V149" s="17">
        <f t="shared" si="32"/>
        <v>5328.8250671577352</v>
      </c>
      <c r="W149">
        <f t="shared" si="33"/>
        <v>145</v>
      </c>
    </row>
    <row r="150" spans="1:23" x14ac:dyDescent="0.45">
      <c r="A150" s="20">
        <v>136</v>
      </c>
      <c r="B150" s="20">
        <v>137</v>
      </c>
      <c r="C150" s="3">
        <f t="shared" si="29"/>
        <v>137</v>
      </c>
      <c r="D150" s="23">
        <f t="shared" si="22"/>
        <v>6890.1850644082506</v>
      </c>
      <c r="E150" s="23">
        <f t="shared" si="30"/>
        <v>309.56418096551874</v>
      </c>
      <c r="F150" s="22">
        <f t="shared" si="23"/>
        <v>132.2193187605705</v>
      </c>
      <c r="G150" s="23">
        <f t="shared" si="24"/>
        <v>177.34486220494824</v>
      </c>
      <c r="H150" s="23">
        <f t="shared" si="25"/>
        <v>6712.8402022033024</v>
      </c>
      <c r="U150">
        <f t="shared" si="31"/>
        <v>146</v>
      </c>
      <c r="V150" s="17">
        <f t="shared" si="32"/>
        <v>5160.1661456012916</v>
      </c>
      <c r="W150">
        <f t="shared" si="33"/>
        <v>146</v>
      </c>
    </row>
    <row r="151" spans="1:23" x14ac:dyDescent="0.45">
      <c r="A151" s="20">
        <v>137</v>
      </c>
      <c r="B151" s="20">
        <v>138</v>
      </c>
      <c r="C151" s="3">
        <f t="shared" si="29"/>
        <v>138</v>
      </c>
      <c r="D151" s="23">
        <f t="shared" si="22"/>
        <v>6712.8402022033024</v>
      </c>
      <c r="E151" s="23">
        <f t="shared" si="30"/>
        <v>309.56418096551874</v>
      </c>
      <c r="F151" s="22">
        <f t="shared" si="23"/>
        <v>133.18442327707101</v>
      </c>
      <c r="G151" s="23">
        <f t="shared" si="24"/>
        <v>176.37975768844774</v>
      </c>
      <c r="H151" s="23">
        <f t="shared" si="25"/>
        <v>6536.4604445148543</v>
      </c>
      <c r="U151">
        <f t="shared" si="31"/>
        <v>147</v>
      </c>
      <c r="V151" s="17">
        <f t="shared" si="32"/>
        <v>4992.4723285613481</v>
      </c>
      <c r="W151">
        <f t="shared" si="33"/>
        <v>147</v>
      </c>
    </row>
    <row r="152" spans="1:23" x14ac:dyDescent="0.45">
      <c r="A152" s="20">
        <v>138</v>
      </c>
      <c r="B152" s="3">
        <v>139</v>
      </c>
      <c r="C152" s="3">
        <f t="shared" si="29"/>
        <v>139</v>
      </c>
      <c r="D152" s="23">
        <f t="shared" si="22"/>
        <v>6536.4604445148543</v>
      </c>
      <c r="E152" s="23">
        <f t="shared" si="30"/>
        <v>309.56418096551874</v>
      </c>
      <c r="F152" s="22">
        <f t="shared" si="23"/>
        <v>134.14952779357151</v>
      </c>
      <c r="G152" s="23">
        <f t="shared" si="24"/>
        <v>175.41465317194724</v>
      </c>
      <c r="H152" s="23">
        <f t="shared" si="25"/>
        <v>6361.0457913429073</v>
      </c>
      <c r="U152">
        <f t="shared" si="31"/>
        <v>148</v>
      </c>
      <c r="V152" s="17">
        <f t="shared" si="32"/>
        <v>4825.7436160379057</v>
      </c>
      <c r="W152">
        <f t="shared" si="33"/>
        <v>148</v>
      </c>
    </row>
    <row r="153" spans="1:23" x14ac:dyDescent="0.45">
      <c r="A153" s="20">
        <v>139</v>
      </c>
      <c r="B153" s="20">
        <v>140</v>
      </c>
      <c r="C153" s="3">
        <f t="shared" si="29"/>
        <v>140</v>
      </c>
      <c r="D153" s="23">
        <f t="shared" si="22"/>
        <v>6361.0457913429073</v>
      </c>
      <c r="E153" s="23">
        <f t="shared" si="30"/>
        <v>309.56418096551874</v>
      </c>
      <c r="F153" s="22">
        <f t="shared" si="23"/>
        <v>135.11463231007204</v>
      </c>
      <c r="G153" s="23">
        <f t="shared" si="24"/>
        <v>174.4495486554467</v>
      </c>
      <c r="H153" s="23">
        <f t="shared" si="25"/>
        <v>6186.5962426874603</v>
      </c>
      <c r="U153">
        <f t="shared" si="31"/>
        <v>149</v>
      </c>
      <c r="V153" s="17">
        <f t="shared" si="32"/>
        <v>4659.9800080309633</v>
      </c>
      <c r="W153">
        <f t="shared" si="33"/>
        <v>149</v>
      </c>
    </row>
    <row r="154" spans="1:23" x14ac:dyDescent="0.45">
      <c r="A154" s="20">
        <v>140</v>
      </c>
      <c r="B154" s="20">
        <v>141</v>
      </c>
      <c r="C154" s="3">
        <f t="shared" si="29"/>
        <v>141</v>
      </c>
      <c r="D154" s="23">
        <f t="shared" si="22"/>
        <v>6186.5962426874603</v>
      </c>
      <c r="E154" s="23">
        <f t="shared" si="30"/>
        <v>309.56418096551874</v>
      </c>
      <c r="F154" s="22">
        <f t="shared" si="23"/>
        <v>136.07973682657254</v>
      </c>
      <c r="G154" s="23">
        <f t="shared" si="24"/>
        <v>173.4844441389462</v>
      </c>
      <c r="H154" s="23">
        <f t="shared" si="25"/>
        <v>6013.1117985485143</v>
      </c>
      <c r="U154">
        <f t="shared" si="31"/>
        <v>150</v>
      </c>
      <c r="V154" s="17">
        <f t="shared" si="32"/>
        <v>4495.1815045405219</v>
      </c>
      <c r="W154">
        <f t="shared" si="33"/>
        <v>150</v>
      </c>
    </row>
    <row r="155" spans="1:23" x14ac:dyDescent="0.45">
      <c r="A155" s="20">
        <v>141</v>
      </c>
      <c r="B155" s="3">
        <v>142</v>
      </c>
      <c r="C155" s="3">
        <f t="shared" si="29"/>
        <v>142</v>
      </c>
      <c r="D155" s="23">
        <f t="shared" si="22"/>
        <v>6013.1117985485143</v>
      </c>
      <c r="E155" s="23">
        <f t="shared" si="30"/>
        <v>309.56418096551874</v>
      </c>
      <c r="F155" s="22">
        <f t="shared" si="23"/>
        <v>137.04484134307307</v>
      </c>
      <c r="G155" s="23">
        <f t="shared" si="24"/>
        <v>172.51933962244567</v>
      </c>
      <c r="H155" s="23">
        <f t="shared" si="25"/>
        <v>5840.5924589260685</v>
      </c>
      <c r="U155">
        <f t="shared" si="31"/>
        <v>151</v>
      </c>
      <c r="V155" s="17">
        <f t="shared" si="32"/>
        <v>4331.3481055665807</v>
      </c>
      <c r="W155">
        <f t="shared" si="33"/>
        <v>151</v>
      </c>
    </row>
    <row r="156" spans="1:23" x14ac:dyDescent="0.45">
      <c r="A156" s="20">
        <v>142</v>
      </c>
      <c r="B156" s="20">
        <v>143</v>
      </c>
      <c r="C156" s="3">
        <f t="shared" si="29"/>
        <v>143</v>
      </c>
      <c r="D156" s="23">
        <f t="shared" si="22"/>
        <v>5840.5924589260685</v>
      </c>
      <c r="E156" s="23">
        <f t="shared" si="30"/>
        <v>309.56418096551874</v>
      </c>
      <c r="F156" s="22">
        <f t="shared" si="23"/>
        <v>138.00994585957358</v>
      </c>
      <c r="G156" s="23">
        <f t="shared" si="24"/>
        <v>171.55423510594517</v>
      </c>
      <c r="H156" s="23">
        <f t="shared" si="25"/>
        <v>5669.0382238201237</v>
      </c>
      <c r="U156">
        <f t="shared" si="31"/>
        <v>152</v>
      </c>
      <c r="V156" s="17">
        <f t="shared" si="32"/>
        <v>4168.4798111091404</v>
      </c>
      <c r="W156">
        <f t="shared" si="33"/>
        <v>152</v>
      </c>
    </row>
    <row r="157" spans="1:23" x14ac:dyDescent="0.45">
      <c r="A157" s="20">
        <v>143</v>
      </c>
      <c r="B157" s="20">
        <v>144</v>
      </c>
      <c r="C157" s="3">
        <f t="shared" si="29"/>
        <v>144</v>
      </c>
      <c r="D157" s="23">
        <f t="shared" si="22"/>
        <v>5669.0382238201237</v>
      </c>
      <c r="E157" s="23">
        <f t="shared" si="30"/>
        <v>309.56418096551874</v>
      </c>
      <c r="F157" s="22">
        <f t="shared" si="23"/>
        <v>138.97505037607408</v>
      </c>
      <c r="G157" s="23">
        <f t="shared" si="24"/>
        <v>170.58913058944466</v>
      </c>
      <c r="H157" s="23">
        <f t="shared" si="25"/>
        <v>5498.449093230679</v>
      </c>
      <c r="U157">
        <f t="shared" si="31"/>
        <v>153</v>
      </c>
      <c r="V157" s="17">
        <f t="shared" si="32"/>
        <v>4006.5766211682003</v>
      </c>
      <c r="W157">
        <f t="shared" si="33"/>
        <v>153</v>
      </c>
    </row>
    <row r="158" spans="1:23" x14ac:dyDescent="0.45">
      <c r="A158" s="20">
        <v>144</v>
      </c>
      <c r="B158" s="3">
        <v>145</v>
      </c>
      <c r="C158" s="3">
        <f t="shared" si="29"/>
        <v>145</v>
      </c>
      <c r="D158" s="23">
        <f t="shared" si="22"/>
        <v>5498.449093230679</v>
      </c>
      <c r="E158" s="23">
        <f t="shared" si="30"/>
        <v>309.56418096551874</v>
      </c>
      <c r="F158" s="22">
        <f t="shared" si="23"/>
        <v>139.94015489257461</v>
      </c>
      <c r="G158" s="23">
        <f t="shared" si="24"/>
        <v>169.62402607294413</v>
      </c>
      <c r="H158" s="23">
        <f t="shared" si="25"/>
        <v>5328.8250671577352</v>
      </c>
      <c r="U158">
        <f t="shared" si="31"/>
        <v>154</v>
      </c>
      <c r="V158" s="17">
        <f t="shared" si="32"/>
        <v>3845.6385357437607</v>
      </c>
      <c r="W158">
        <f t="shared" si="33"/>
        <v>154</v>
      </c>
    </row>
    <row r="159" spans="1:23" x14ac:dyDescent="0.45">
      <c r="A159" s="20">
        <v>145</v>
      </c>
      <c r="B159" s="20">
        <v>146</v>
      </c>
      <c r="C159" s="3">
        <f t="shared" si="29"/>
        <v>146</v>
      </c>
      <c r="D159" s="23">
        <f t="shared" si="22"/>
        <v>5328.8250671577352</v>
      </c>
      <c r="E159" s="23">
        <f t="shared" si="30"/>
        <v>309.56418096551874</v>
      </c>
      <c r="F159" s="22">
        <f t="shared" si="23"/>
        <v>140.90525940907511</v>
      </c>
      <c r="G159" s="23">
        <f t="shared" si="24"/>
        <v>168.65892155644363</v>
      </c>
      <c r="H159" s="23">
        <f t="shared" si="25"/>
        <v>5160.1661456012916</v>
      </c>
      <c r="U159">
        <f t="shared" si="31"/>
        <v>155</v>
      </c>
      <c r="V159" s="17">
        <f t="shared" si="32"/>
        <v>3685.6655548358217</v>
      </c>
      <c r="W159">
        <f t="shared" si="33"/>
        <v>155</v>
      </c>
    </row>
    <row r="160" spans="1:23" x14ac:dyDescent="0.45">
      <c r="A160" s="20">
        <v>146</v>
      </c>
      <c r="B160" s="20">
        <v>147</v>
      </c>
      <c r="C160" s="3">
        <f t="shared" si="29"/>
        <v>147</v>
      </c>
      <c r="D160" s="23">
        <f t="shared" si="22"/>
        <v>5160.1661456012916</v>
      </c>
      <c r="E160" s="23">
        <f t="shared" si="30"/>
        <v>309.56418096551874</v>
      </c>
      <c r="F160" s="22">
        <f t="shared" si="23"/>
        <v>141.87036392557565</v>
      </c>
      <c r="G160" s="23">
        <f t="shared" si="24"/>
        <v>167.6938170399431</v>
      </c>
      <c r="H160" s="23">
        <f t="shared" si="25"/>
        <v>4992.4723285613481</v>
      </c>
      <c r="U160">
        <f t="shared" si="31"/>
        <v>156</v>
      </c>
      <c r="V160" s="17">
        <f t="shared" si="32"/>
        <v>3526.6576784443832</v>
      </c>
      <c r="W160">
        <f t="shared" si="33"/>
        <v>156</v>
      </c>
    </row>
    <row r="161" spans="1:23" x14ac:dyDescent="0.45">
      <c r="A161" s="20">
        <v>147</v>
      </c>
      <c r="B161" s="3">
        <v>148</v>
      </c>
      <c r="C161" s="3">
        <f t="shared" si="29"/>
        <v>148</v>
      </c>
      <c r="D161" s="23">
        <f t="shared" si="22"/>
        <v>4992.4723285613481</v>
      </c>
      <c r="E161" s="23">
        <f t="shared" si="30"/>
        <v>309.56418096551874</v>
      </c>
      <c r="F161" s="22">
        <f t="shared" si="23"/>
        <v>142.83546844207615</v>
      </c>
      <c r="G161" s="23">
        <f t="shared" si="24"/>
        <v>166.7287125234426</v>
      </c>
      <c r="H161" s="23">
        <f t="shared" si="25"/>
        <v>4825.7436160379057</v>
      </c>
      <c r="U161">
        <f t="shared" si="31"/>
        <v>157</v>
      </c>
      <c r="V161" s="17">
        <f t="shared" si="32"/>
        <v>3368.6149065694453</v>
      </c>
      <c r="W161">
        <f t="shared" si="33"/>
        <v>157</v>
      </c>
    </row>
    <row r="162" spans="1:23" x14ac:dyDescent="0.45">
      <c r="A162" s="20">
        <v>148</v>
      </c>
      <c r="B162" s="20">
        <v>149</v>
      </c>
      <c r="C162" s="3">
        <f t="shared" si="29"/>
        <v>149</v>
      </c>
      <c r="D162" s="23">
        <f t="shared" si="22"/>
        <v>4825.7436160379057</v>
      </c>
      <c r="E162" s="23">
        <f t="shared" si="30"/>
        <v>309.56418096551874</v>
      </c>
      <c r="F162" s="22">
        <f t="shared" si="23"/>
        <v>143.80057295857665</v>
      </c>
      <c r="G162" s="23">
        <f t="shared" si="24"/>
        <v>165.76360800694209</v>
      </c>
      <c r="H162" s="23">
        <f t="shared" si="25"/>
        <v>4659.9800080309633</v>
      </c>
      <c r="U162">
        <f t="shared" si="31"/>
        <v>158</v>
      </c>
      <c r="V162" s="17">
        <f t="shared" si="32"/>
        <v>3211.537239211008</v>
      </c>
      <c r="W162">
        <f t="shared" si="33"/>
        <v>158</v>
      </c>
    </row>
    <row r="163" spans="1:23" x14ac:dyDescent="0.45">
      <c r="A163" s="20">
        <v>149</v>
      </c>
      <c r="B163" s="20">
        <v>150</v>
      </c>
      <c r="C163" s="3">
        <f t="shared" si="29"/>
        <v>150</v>
      </c>
      <c r="D163" s="23">
        <f t="shared" si="22"/>
        <v>4659.9800080309633</v>
      </c>
      <c r="E163" s="23">
        <f t="shared" si="30"/>
        <v>309.56418096551874</v>
      </c>
      <c r="F163" s="22">
        <f t="shared" si="23"/>
        <v>144.76567747507718</v>
      </c>
      <c r="G163" s="23">
        <f t="shared" si="24"/>
        <v>164.79850349044156</v>
      </c>
      <c r="H163" s="23">
        <f t="shared" si="25"/>
        <v>4495.1815045405219</v>
      </c>
      <c r="U163">
        <f t="shared" si="31"/>
        <v>159</v>
      </c>
      <c r="V163" s="17">
        <f t="shared" si="32"/>
        <v>3055.4246763690712</v>
      </c>
      <c r="W163">
        <f t="shared" si="33"/>
        <v>159</v>
      </c>
    </row>
    <row r="164" spans="1:23" x14ac:dyDescent="0.45">
      <c r="A164" s="20">
        <v>150</v>
      </c>
      <c r="B164" s="3">
        <v>151</v>
      </c>
      <c r="C164" s="3">
        <f t="shared" si="29"/>
        <v>151</v>
      </c>
      <c r="D164" s="23">
        <f t="shared" si="22"/>
        <v>4495.1815045405219</v>
      </c>
      <c r="E164" s="23">
        <f t="shared" si="30"/>
        <v>309.56418096551874</v>
      </c>
      <c r="F164" s="22">
        <f t="shared" si="23"/>
        <v>145.73078199157769</v>
      </c>
      <c r="G164" s="23">
        <f t="shared" si="24"/>
        <v>163.83339897394106</v>
      </c>
      <c r="H164" s="23">
        <f t="shared" si="25"/>
        <v>4331.3481055665807</v>
      </c>
      <c r="U164">
        <f t="shared" si="31"/>
        <v>160</v>
      </c>
      <c r="V164" s="17">
        <f t="shared" si="32"/>
        <v>2900.277218043635</v>
      </c>
      <c r="W164">
        <f t="shared" si="33"/>
        <v>160</v>
      </c>
    </row>
    <row r="165" spans="1:23" x14ac:dyDescent="0.45">
      <c r="A165" s="20">
        <v>151</v>
      </c>
      <c r="B165" s="20">
        <v>152</v>
      </c>
      <c r="C165" s="3">
        <f t="shared" si="29"/>
        <v>152</v>
      </c>
      <c r="D165" s="23">
        <f t="shared" si="22"/>
        <v>4331.3481055665807</v>
      </c>
      <c r="E165" s="23">
        <f t="shared" si="30"/>
        <v>309.56418096551874</v>
      </c>
      <c r="F165" s="22">
        <f t="shared" si="23"/>
        <v>146.69588650807822</v>
      </c>
      <c r="G165" s="23">
        <f t="shared" si="24"/>
        <v>162.86829445744053</v>
      </c>
      <c r="H165" s="23">
        <f t="shared" si="25"/>
        <v>4168.4798111091404</v>
      </c>
      <c r="U165">
        <f t="shared" si="31"/>
        <v>161</v>
      </c>
      <c r="V165" s="17">
        <f t="shared" si="32"/>
        <v>2746.0948642346989</v>
      </c>
      <c r="W165">
        <f t="shared" si="33"/>
        <v>161</v>
      </c>
    </row>
    <row r="166" spans="1:23" x14ac:dyDescent="0.45">
      <c r="A166" s="20">
        <v>152</v>
      </c>
      <c r="B166" s="20">
        <v>153</v>
      </c>
      <c r="C166" s="3">
        <f t="shared" si="29"/>
        <v>153</v>
      </c>
      <c r="D166" s="23">
        <f t="shared" ref="D166:D193" si="34">H165</f>
        <v>4168.4798111091404</v>
      </c>
      <c r="E166" s="23">
        <f t="shared" si="30"/>
        <v>309.56418096551874</v>
      </c>
      <c r="F166" s="22">
        <f t="shared" si="23"/>
        <v>147.66099102457872</v>
      </c>
      <c r="G166" s="23">
        <f t="shared" si="24"/>
        <v>161.90318994094002</v>
      </c>
      <c r="H166" s="23">
        <f t="shared" si="25"/>
        <v>4006.5766211682003</v>
      </c>
      <c r="U166">
        <f t="shared" si="31"/>
        <v>162</v>
      </c>
      <c r="V166" s="17">
        <f t="shared" si="32"/>
        <v>2592.8776149422633</v>
      </c>
      <c r="W166">
        <f t="shared" si="33"/>
        <v>162</v>
      </c>
    </row>
    <row r="167" spans="1:23" x14ac:dyDescent="0.45">
      <c r="A167" s="20">
        <v>153</v>
      </c>
      <c r="B167" s="3">
        <v>154</v>
      </c>
      <c r="C167" s="3">
        <f t="shared" si="29"/>
        <v>154</v>
      </c>
      <c r="D167" s="23">
        <f t="shared" si="34"/>
        <v>4006.5766211682003</v>
      </c>
      <c r="E167" s="23">
        <f t="shared" si="30"/>
        <v>309.56418096551874</v>
      </c>
      <c r="F167" s="22">
        <f t="shared" si="23"/>
        <v>148.62609554107922</v>
      </c>
      <c r="G167" s="23">
        <f t="shared" si="24"/>
        <v>160.93808542443952</v>
      </c>
      <c r="H167" s="23">
        <f t="shared" si="25"/>
        <v>3845.6385357437607</v>
      </c>
      <c r="U167">
        <f t="shared" si="31"/>
        <v>163</v>
      </c>
      <c r="V167" s="17">
        <f t="shared" si="32"/>
        <v>2440.6254701663283</v>
      </c>
      <c r="W167">
        <f t="shared" si="33"/>
        <v>163</v>
      </c>
    </row>
    <row r="168" spans="1:23" x14ac:dyDescent="0.45">
      <c r="A168" s="20">
        <v>154</v>
      </c>
      <c r="B168" s="20">
        <v>155</v>
      </c>
      <c r="C168" s="3">
        <f t="shared" si="29"/>
        <v>155</v>
      </c>
      <c r="D168" s="23">
        <f t="shared" si="34"/>
        <v>3845.6385357437607</v>
      </c>
      <c r="E168" s="23">
        <f t="shared" si="30"/>
        <v>309.56418096551874</v>
      </c>
      <c r="F168" s="22">
        <f t="shared" ref="F168:F193" si="35">C168*$B$11/$B$7</f>
        <v>149.59120005757975</v>
      </c>
      <c r="G168" s="23">
        <f t="shared" ref="G168:G193" si="36">E168-F168</f>
        <v>159.97298090793899</v>
      </c>
      <c r="H168" s="23">
        <f t="shared" ref="H168:H193" si="37">D168-G168</f>
        <v>3685.6655548358217</v>
      </c>
      <c r="U168">
        <f t="shared" si="31"/>
        <v>164</v>
      </c>
      <c r="V168" s="17">
        <f t="shared" si="32"/>
        <v>2289.3384299068939</v>
      </c>
      <c r="W168">
        <f t="shared" si="33"/>
        <v>164</v>
      </c>
    </row>
    <row r="169" spans="1:23" x14ac:dyDescent="0.45">
      <c r="A169" s="20">
        <v>155</v>
      </c>
      <c r="B169" s="20">
        <v>156</v>
      </c>
      <c r="C169" s="3">
        <f t="shared" si="29"/>
        <v>156</v>
      </c>
      <c r="D169" s="23">
        <f t="shared" si="34"/>
        <v>3685.6655548358217</v>
      </c>
      <c r="E169" s="23">
        <f t="shared" si="30"/>
        <v>309.56418096551874</v>
      </c>
      <c r="F169" s="22">
        <f t="shared" si="35"/>
        <v>150.55630457408026</v>
      </c>
      <c r="G169" s="23">
        <f t="shared" si="36"/>
        <v>159.00787639143849</v>
      </c>
      <c r="H169" s="23">
        <f t="shared" si="37"/>
        <v>3526.6576784443832</v>
      </c>
      <c r="U169">
        <f t="shared" si="31"/>
        <v>165</v>
      </c>
      <c r="V169" s="17">
        <f t="shared" si="32"/>
        <v>2139.01649416396</v>
      </c>
      <c r="W169">
        <f t="shared" si="33"/>
        <v>165</v>
      </c>
    </row>
    <row r="170" spans="1:23" x14ac:dyDescent="0.45">
      <c r="A170" s="20">
        <v>156</v>
      </c>
      <c r="B170" s="3">
        <v>157</v>
      </c>
      <c r="C170" s="3">
        <f t="shared" si="29"/>
        <v>157</v>
      </c>
      <c r="D170" s="23">
        <f t="shared" si="34"/>
        <v>3526.6576784443832</v>
      </c>
      <c r="E170" s="23">
        <f t="shared" si="30"/>
        <v>309.56418096551874</v>
      </c>
      <c r="F170" s="22">
        <f t="shared" si="35"/>
        <v>151.52140909058079</v>
      </c>
      <c r="G170" s="23">
        <f t="shared" si="36"/>
        <v>158.04277187493796</v>
      </c>
      <c r="H170" s="23">
        <f t="shared" si="37"/>
        <v>3368.6149065694453</v>
      </c>
      <c r="U170">
        <f t="shared" si="31"/>
        <v>166</v>
      </c>
      <c r="V170" s="17">
        <f t="shared" si="32"/>
        <v>1989.6596629375267</v>
      </c>
      <c r="W170">
        <f t="shared" si="33"/>
        <v>166</v>
      </c>
    </row>
    <row r="171" spans="1:23" x14ac:dyDescent="0.45">
      <c r="A171" s="20">
        <v>157</v>
      </c>
      <c r="B171" s="20">
        <v>158</v>
      </c>
      <c r="C171" s="3">
        <f t="shared" si="29"/>
        <v>158</v>
      </c>
      <c r="D171" s="23">
        <f t="shared" si="34"/>
        <v>3368.6149065694453</v>
      </c>
      <c r="E171" s="23">
        <f t="shared" si="30"/>
        <v>309.56418096551874</v>
      </c>
      <c r="F171" s="22">
        <f t="shared" si="35"/>
        <v>152.48651360708129</v>
      </c>
      <c r="G171" s="23">
        <f t="shared" si="36"/>
        <v>157.07766735843745</v>
      </c>
      <c r="H171" s="23">
        <f t="shared" si="37"/>
        <v>3211.537239211008</v>
      </c>
      <c r="U171">
        <f t="shared" si="31"/>
        <v>167</v>
      </c>
      <c r="V171" s="17">
        <f t="shared" si="32"/>
        <v>1841.267936227594</v>
      </c>
      <c r="W171">
        <f t="shared" si="33"/>
        <v>167</v>
      </c>
    </row>
    <row r="172" spans="1:23" x14ac:dyDescent="0.45">
      <c r="A172" s="20">
        <v>158</v>
      </c>
      <c r="B172" s="20">
        <v>159</v>
      </c>
      <c r="C172" s="3">
        <f t="shared" si="29"/>
        <v>159</v>
      </c>
      <c r="D172" s="23">
        <f t="shared" si="34"/>
        <v>3211.537239211008</v>
      </c>
      <c r="E172" s="23">
        <f t="shared" si="30"/>
        <v>309.56418096551874</v>
      </c>
      <c r="F172" s="22">
        <f t="shared" si="35"/>
        <v>153.4516181235818</v>
      </c>
      <c r="G172" s="23">
        <f t="shared" si="36"/>
        <v>156.11256284193695</v>
      </c>
      <c r="H172" s="23">
        <f t="shared" si="37"/>
        <v>3055.4246763690712</v>
      </c>
      <c r="U172">
        <f t="shared" si="31"/>
        <v>168</v>
      </c>
      <c r="V172" s="17">
        <f t="shared" si="32"/>
        <v>1693.8413140341618</v>
      </c>
      <c r="W172">
        <f t="shared" si="33"/>
        <v>168</v>
      </c>
    </row>
    <row r="173" spans="1:23" x14ac:dyDescent="0.45">
      <c r="A173" s="20">
        <v>159</v>
      </c>
      <c r="B173" s="3">
        <v>160</v>
      </c>
      <c r="C173" s="3">
        <f t="shared" si="29"/>
        <v>160</v>
      </c>
      <c r="D173" s="23">
        <f t="shared" si="34"/>
        <v>3055.4246763690712</v>
      </c>
      <c r="E173" s="23">
        <f t="shared" si="30"/>
        <v>309.56418096551874</v>
      </c>
      <c r="F173" s="22">
        <f t="shared" si="35"/>
        <v>154.41672264008233</v>
      </c>
      <c r="G173" s="23">
        <f t="shared" si="36"/>
        <v>155.14745832543642</v>
      </c>
      <c r="H173" s="23">
        <f t="shared" si="37"/>
        <v>2900.277218043635</v>
      </c>
      <c r="U173">
        <f t="shared" si="31"/>
        <v>169</v>
      </c>
      <c r="V173" s="17">
        <f t="shared" si="32"/>
        <v>1547.3797963572299</v>
      </c>
      <c r="W173">
        <f t="shared" si="33"/>
        <v>169</v>
      </c>
    </row>
    <row r="174" spans="1:23" x14ac:dyDescent="0.45">
      <c r="A174" s="20">
        <v>160</v>
      </c>
      <c r="B174" s="20">
        <v>161</v>
      </c>
      <c r="C174" s="3">
        <f t="shared" si="29"/>
        <v>161</v>
      </c>
      <c r="D174" s="23">
        <f t="shared" si="34"/>
        <v>2900.277218043635</v>
      </c>
      <c r="E174" s="23">
        <f t="shared" si="30"/>
        <v>309.56418096551874</v>
      </c>
      <c r="F174" s="22">
        <f t="shared" si="35"/>
        <v>155.38182715658283</v>
      </c>
      <c r="G174" s="23">
        <f t="shared" si="36"/>
        <v>154.18235380893591</v>
      </c>
      <c r="H174" s="23">
        <f t="shared" si="37"/>
        <v>2746.0948642346989</v>
      </c>
      <c r="U174">
        <f t="shared" si="31"/>
        <v>170</v>
      </c>
      <c r="V174" s="17">
        <f t="shared" si="32"/>
        <v>1401.8833831967986</v>
      </c>
      <c r="W174">
        <f t="shared" si="33"/>
        <v>170</v>
      </c>
    </row>
    <row r="175" spans="1:23" x14ac:dyDescent="0.45">
      <c r="A175" s="20">
        <v>161</v>
      </c>
      <c r="B175" s="20">
        <v>162</v>
      </c>
      <c r="C175" s="3">
        <f t="shared" si="29"/>
        <v>162</v>
      </c>
      <c r="D175" s="23">
        <f t="shared" si="34"/>
        <v>2746.0948642346989</v>
      </c>
      <c r="E175" s="23">
        <f t="shared" si="30"/>
        <v>309.56418096551874</v>
      </c>
      <c r="F175" s="22">
        <f t="shared" si="35"/>
        <v>156.34693167308336</v>
      </c>
      <c r="G175" s="23">
        <f t="shared" si="36"/>
        <v>153.21724929243538</v>
      </c>
      <c r="H175" s="23">
        <f t="shared" si="37"/>
        <v>2592.8776149422633</v>
      </c>
      <c r="U175">
        <f t="shared" si="31"/>
        <v>171</v>
      </c>
      <c r="V175" s="17">
        <f t="shared" si="32"/>
        <v>1257.3520745528679</v>
      </c>
      <c r="W175">
        <f t="shared" si="33"/>
        <v>171</v>
      </c>
    </row>
    <row r="176" spans="1:23" x14ac:dyDescent="0.45">
      <c r="A176" s="20">
        <v>162</v>
      </c>
      <c r="B176" s="3">
        <v>163</v>
      </c>
      <c r="C176" s="3">
        <f t="shared" si="29"/>
        <v>163</v>
      </c>
      <c r="D176" s="23">
        <f t="shared" si="34"/>
        <v>2592.8776149422633</v>
      </c>
      <c r="E176" s="23">
        <f t="shared" si="30"/>
        <v>309.56418096551874</v>
      </c>
      <c r="F176" s="22">
        <f t="shared" si="35"/>
        <v>157.31203618958386</v>
      </c>
      <c r="G176" s="23">
        <f t="shared" si="36"/>
        <v>152.25214477593488</v>
      </c>
      <c r="H176" s="23">
        <f t="shared" si="37"/>
        <v>2440.6254701663283</v>
      </c>
      <c r="U176">
        <f t="shared" si="31"/>
        <v>172</v>
      </c>
      <c r="V176" s="17">
        <f t="shared" si="32"/>
        <v>1113.7858704254377</v>
      </c>
      <c r="W176">
        <f t="shared" si="33"/>
        <v>172</v>
      </c>
    </row>
    <row r="177" spans="1:25" x14ac:dyDescent="0.45">
      <c r="A177" s="20">
        <v>163</v>
      </c>
      <c r="B177" s="20">
        <v>164</v>
      </c>
      <c r="C177" s="3">
        <f t="shared" si="29"/>
        <v>164</v>
      </c>
      <c r="D177" s="23">
        <f t="shared" si="34"/>
        <v>2440.6254701663283</v>
      </c>
      <c r="E177" s="23">
        <f t="shared" si="30"/>
        <v>309.56418096551874</v>
      </c>
      <c r="F177" s="22">
        <f t="shared" si="35"/>
        <v>158.2771407060844</v>
      </c>
      <c r="G177" s="23">
        <f t="shared" si="36"/>
        <v>151.28704025943435</v>
      </c>
      <c r="H177" s="23">
        <f t="shared" si="37"/>
        <v>2289.3384299068939</v>
      </c>
      <c r="U177">
        <f t="shared" si="31"/>
        <v>173</v>
      </c>
      <c r="V177" s="17">
        <f t="shared" si="32"/>
        <v>971.18477081450794</v>
      </c>
      <c r="W177">
        <f t="shared" si="33"/>
        <v>173</v>
      </c>
    </row>
    <row r="178" spans="1:25" x14ac:dyDescent="0.45">
      <c r="A178" s="20">
        <v>164</v>
      </c>
      <c r="B178" s="20">
        <v>165</v>
      </c>
      <c r="C178" s="3">
        <f t="shared" si="29"/>
        <v>165</v>
      </c>
      <c r="D178" s="23">
        <f t="shared" si="34"/>
        <v>2289.3384299068939</v>
      </c>
      <c r="E178" s="23">
        <f t="shared" si="30"/>
        <v>309.56418096551874</v>
      </c>
      <c r="F178" s="22">
        <f t="shared" si="35"/>
        <v>159.2422452225849</v>
      </c>
      <c r="G178" s="23">
        <f t="shared" si="36"/>
        <v>150.32193574293385</v>
      </c>
      <c r="H178" s="23">
        <f t="shared" si="37"/>
        <v>2139.01649416396</v>
      </c>
      <c r="U178">
        <f t="shared" si="31"/>
        <v>174</v>
      </c>
      <c r="V178" s="17">
        <f t="shared" si="32"/>
        <v>829.54877572007877</v>
      </c>
      <c r="W178">
        <f t="shared" si="33"/>
        <v>174</v>
      </c>
    </row>
    <row r="179" spans="1:25" x14ac:dyDescent="0.45">
      <c r="A179" s="20">
        <v>165</v>
      </c>
      <c r="B179" s="3">
        <v>166</v>
      </c>
      <c r="C179" s="3">
        <f t="shared" si="29"/>
        <v>166</v>
      </c>
      <c r="D179" s="23">
        <f t="shared" si="34"/>
        <v>2139.01649416396</v>
      </c>
      <c r="E179" s="23">
        <f t="shared" si="30"/>
        <v>309.56418096551874</v>
      </c>
      <c r="F179" s="22">
        <f t="shared" si="35"/>
        <v>160.2073497390854</v>
      </c>
      <c r="G179" s="23">
        <f t="shared" si="36"/>
        <v>149.35683122643334</v>
      </c>
      <c r="H179" s="23">
        <f t="shared" si="37"/>
        <v>1989.6596629375267</v>
      </c>
      <c r="U179">
        <f t="shared" si="31"/>
        <v>175</v>
      </c>
      <c r="V179" s="17">
        <f t="shared" si="32"/>
        <v>688.87788514215003</v>
      </c>
      <c r="W179">
        <f t="shared" si="33"/>
        <v>175</v>
      </c>
    </row>
    <row r="180" spans="1:25" x14ac:dyDescent="0.45">
      <c r="A180" s="20">
        <v>166</v>
      </c>
      <c r="B180" s="20">
        <v>167</v>
      </c>
      <c r="C180" s="3">
        <f t="shared" si="29"/>
        <v>167</v>
      </c>
      <c r="D180" s="23">
        <f t="shared" si="34"/>
        <v>1989.6596629375267</v>
      </c>
      <c r="E180" s="23">
        <f t="shared" si="30"/>
        <v>309.56418096551874</v>
      </c>
      <c r="F180" s="22">
        <f t="shared" si="35"/>
        <v>161.17245425558593</v>
      </c>
      <c r="G180" s="23">
        <f t="shared" si="36"/>
        <v>148.39172670993281</v>
      </c>
      <c r="H180" s="23">
        <f t="shared" si="37"/>
        <v>1841.267936227594</v>
      </c>
      <c r="U180">
        <f t="shared" si="31"/>
        <v>176</v>
      </c>
      <c r="V180" s="17">
        <f t="shared" si="32"/>
        <v>549.17209908072186</v>
      </c>
      <c r="W180">
        <f t="shared" si="33"/>
        <v>176</v>
      </c>
    </row>
    <row r="181" spans="1:25" x14ac:dyDescent="0.45">
      <c r="A181" s="20">
        <v>167</v>
      </c>
      <c r="B181" s="20">
        <v>168</v>
      </c>
      <c r="C181" s="3">
        <f t="shared" si="29"/>
        <v>168</v>
      </c>
      <c r="D181" s="23">
        <f t="shared" si="34"/>
        <v>1841.267936227594</v>
      </c>
      <c r="E181" s="23">
        <f t="shared" si="30"/>
        <v>309.56418096551874</v>
      </c>
      <c r="F181" s="22">
        <f t="shared" si="35"/>
        <v>162.13755877208644</v>
      </c>
      <c r="G181" s="23">
        <f t="shared" si="36"/>
        <v>147.42662219343231</v>
      </c>
      <c r="H181" s="23">
        <f t="shared" si="37"/>
        <v>1693.8413140341618</v>
      </c>
      <c r="U181">
        <f t="shared" si="31"/>
        <v>177</v>
      </c>
      <c r="V181" s="17">
        <f t="shared" si="32"/>
        <v>410.4314175357942</v>
      </c>
      <c r="W181">
        <f t="shared" si="33"/>
        <v>177</v>
      </c>
    </row>
    <row r="182" spans="1:25" x14ac:dyDescent="0.45">
      <c r="A182" s="20">
        <v>168</v>
      </c>
      <c r="B182" s="3">
        <v>169</v>
      </c>
      <c r="C182" s="3">
        <f t="shared" si="29"/>
        <v>169</v>
      </c>
      <c r="D182" s="23">
        <f t="shared" si="34"/>
        <v>1693.8413140341618</v>
      </c>
      <c r="E182" s="23">
        <f t="shared" si="30"/>
        <v>309.56418096551874</v>
      </c>
      <c r="F182" s="22">
        <f t="shared" si="35"/>
        <v>163.10266328858697</v>
      </c>
      <c r="G182" s="23">
        <f t="shared" si="36"/>
        <v>146.46151767693178</v>
      </c>
      <c r="H182" s="23">
        <f t="shared" si="37"/>
        <v>1547.3797963572299</v>
      </c>
      <c r="U182">
        <f t="shared" si="31"/>
        <v>178</v>
      </c>
      <c r="V182" s="17">
        <f t="shared" si="32"/>
        <v>272.65584050736703</v>
      </c>
      <c r="W182">
        <f t="shared" si="33"/>
        <v>178</v>
      </c>
    </row>
    <row r="183" spans="1:25" x14ac:dyDescent="0.45">
      <c r="A183" s="20">
        <v>169</v>
      </c>
      <c r="B183" s="20">
        <v>170</v>
      </c>
      <c r="C183" s="3">
        <f t="shared" si="29"/>
        <v>170</v>
      </c>
      <c r="D183" s="23">
        <f t="shared" si="34"/>
        <v>1547.3797963572299</v>
      </c>
      <c r="E183" s="23">
        <f t="shared" si="30"/>
        <v>309.56418096551874</v>
      </c>
      <c r="F183" s="22">
        <f t="shared" si="35"/>
        <v>164.06776780508747</v>
      </c>
      <c r="G183" s="23">
        <f t="shared" si="36"/>
        <v>145.49641316043127</v>
      </c>
      <c r="H183" s="23">
        <f t="shared" si="37"/>
        <v>1401.8833831967986</v>
      </c>
      <c r="U183">
        <f t="shared" si="31"/>
        <v>179</v>
      </c>
      <c r="V183" s="17">
        <f t="shared" si="32"/>
        <v>135.8453679954404</v>
      </c>
      <c r="W183">
        <f t="shared" si="33"/>
        <v>179</v>
      </c>
    </row>
    <row r="184" spans="1:25" x14ac:dyDescent="0.45">
      <c r="A184" s="20">
        <v>170</v>
      </c>
      <c r="B184" s="20">
        <v>171</v>
      </c>
      <c r="C184" s="3">
        <f t="shared" si="29"/>
        <v>171</v>
      </c>
      <c r="D184" s="23">
        <f t="shared" si="34"/>
        <v>1401.8833831967986</v>
      </c>
      <c r="E184" s="23">
        <f t="shared" si="30"/>
        <v>309.56418096551874</v>
      </c>
      <c r="F184" s="22">
        <f t="shared" si="35"/>
        <v>165.03287232158797</v>
      </c>
      <c r="G184" s="23">
        <f t="shared" si="36"/>
        <v>144.53130864393077</v>
      </c>
      <c r="H184" s="23">
        <f t="shared" si="37"/>
        <v>1257.3520745528679</v>
      </c>
      <c r="U184">
        <f t="shared" si="31"/>
        <v>180</v>
      </c>
      <c r="V184" s="17">
        <f t="shared" si="32"/>
        <v>1.4267698134062812E-11</v>
      </c>
      <c r="W184">
        <f t="shared" si="33"/>
        <v>180</v>
      </c>
    </row>
    <row r="185" spans="1:25" x14ac:dyDescent="0.45">
      <c r="A185" s="20">
        <v>171</v>
      </c>
      <c r="B185" s="3">
        <v>172</v>
      </c>
      <c r="C185" s="3">
        <f t="shared" si="29"/>
        <v>172</v>
      </c>
      <c r="D185" s="23">
        <f t="shared" si="34"/>
        <v>1257.3520745528679</v>
      </c>
      <c r="E185" s="23">
        <f t="shared" si="30"/>
        <v>309.56418096551874</v>
      </c>
      <c r="F185" s="22">
        <f t="shared" si="35"/>
        <v>165.9979768380885</v>
      </c>
      <c r="G185" s="23">
        <f t="shared" si="36"/>
        <v>143.56620412743024</v>
      </c>
      <c r="H185" s="23">
        <f t="shared" si="37"/>
        <v>1113.7858704254377</v>
      </c>
    </row>
    <row r="186" spans="1:25" x14ac:dyDescent="0.45">
      <c r="A186" s="20">
        <v>172</v>
      </c>
      <c r="B186" s="20">
        <v>173</v>
      </c>
      <c r="C186" s="3">
        <f t="shared" si="29"/>
        <v>173</v>
      </c>
      <c r="D186" s="23">
        <f t="shared" si="34"/>
        <v>1113.7858704254377</v>
      </c>
      <c r="E186" s="23">
        <f t="shared" si="30"/>
        <v>309.56418096551874</v>
      </c>
      <c r="F186" s="22">
        <f t="shared" si="35"/>
        <v>166.96308135458901</v>
      </c>
      <c r="G186" s="23">
        <f t="shared" si="36"/>
        <v>142.60109961092974</v>
      </c>
      <c r="H186" s="23">
        <f t="shared" si="37"/>
        <v>971.18477081450794</v>
      </c>
      <c r="U186" s="28" t="s">
        <v>47</v>
      </c>
      <c r="V186" s="28"/>
      <c r="W186" s="22">
        <f>MIN(W5:W184)</f>
        <v>95</v>
      </c>
      <c r="X186" s="4"/>
      <c r="Y186" s="5"/>
    </row>
    <row r="187" spans="1:25" x14ac:dyDescent="0.45">
      <c r="A187" s="20">
        <v>173</v>
      </c>
      <c r="B187" s="20">
        <v>174</v>
      </c>
      <c r="C187" s="3">
        <f t="shared" si="29"/>
        <v>174</v>
      </c>
      <c r="D187" s="23">
        <f t="shared" si="34"/>
        <v>971.18477081450794</v>
      </c>
      <c r="E187" s="23">
        <f t="shared" si="30"/>
        <v>309.56418096551874</v>
      </c>
      <c r="F187" s="22">
        <f t="shared" si="35"/>
        <v>167.92818587108954</v>
      </c>
      <c r="G187" s="23">
        <f t="shared" si="36"/>
        <v>141.63599509442921</v>
      </c>
      <c r="H187" s="23">
        <f t="shared" si="37"/>
        <v>829.54877572007877</v>
      </c>
    </row>
    <row r="188" spans="1:25" x14ac:dyDescent="0.45">
      <c r="A188" s="20">
        <v>174</v>
      </c>
      <c r="B188" s="3">
        <v>175</v>
      </c>
      <c r="C188" s="3">
        <f t="shared" si="29"/>
        <v>175</v>
      </c>
      <c r="D188" s="23">
        <f t="shared" si="34"/>
        <v>829.54877572007877</v>
      </c>
      <c r="E188" s="23">
        <f t="shared" si="30"/>
        <v>309.56418096551874</v>
      </c>
      <c r="F188" s="22">
        <f t="shared" si="35"/>
        <v>168.89329038759004</v>
      </c>
      <c r="G188" s="23">
        <f t="shared" si="36"/>
        <v>140.6708905779287</v>
      </c>
      <c r="H188" s="23">
        <f t="shared" si="37"/>
        <v>688.87788514215003</v>
      </c>
    </row>
    <row r="189" spans="1:25" x14ac:dyDescent="0.45">
      <c r="A189" s="20">
        <v>175</v>
      </c>
      <c r="B189" s="20">
        <v>176</v>
      </c>
      <c r="C189" s="3">
        <f t="shared" si="29"/>
        <v>176</v>
      </c>
      <c r="D189" s="23">
        <f t="shared" si="34"/>
        <v>688.87788514215003</v>
      </c>
      <c r="E189" s="23">
        <f t="shared" si="30"/>
        <v>309.56418096551874</v>
      </c>
      <c r="F189" s="22">
        <f t="shared" si="35"/>
        <v>169.85839490409055</v>
      </c>
      <c r="G189" s="23">
        <f t="shared" si="36"/>
        <v>139.7057860614282</v>
      </c>
      <c r="H189" s="23">
        <f t="shared" si="37"/>
        <v>549.17209908072186</v>
      </c>
    </row>
    <row r="190" spans="1:25" x14ac:dyDescent="0.45">
      <c r="A190" s="20">
        <v>176</v>
      </c>
      <c r="B190" s="20">
        <v>177</v>
      </c>
      <c r="C190" s="3">
        <f t="shared" si="29"/>
        <v>177</v>
      </c>
      <c r="D190" s="23">
        <f t="shared" si="34"/>
        <v>549.17209908072186</v>
      </c>
      <c r="E190" s="23">
        <f t="shared" si="30"/>
        <v>309.56418096551874</v>
      </c>
      <c r="F190" s="22">
        <f t="shared" si="35"/>
        <v>170.82349942059108</v>
      </c>
      <c r="G190" s="23">
        <f t="shared" si="36"/>
        <v>138.74068154492767</v>
      </c>
      <c r="H190" s="23">
        <f t="shared" si="37"/>
        <v>410.4314175357942</v>
      </c>
    </row>
    <row r="191" spans="1:25" x14ac:dyDescent="0.45">
      <c r="A191" s="20">
        <v>177</v>
      </c>
      <c r="B191" s="3">
        <v>178</v>
      </c>
      <c r="C191" s="3">
        <f t="shared" si="29"/>
        <v>178</v>
      </c>
      <c r="D191" s="23">
        <f t="shared" si="34"/>
        <v>410.4314175357942</v>
      </c>
      <c r="E191" s="23">
        <f t="shared" si="30"/>
        <v>309.56418096551874</v>
      </c>
      <c r="F191" s="22">
        <f t="shared" si="35"/>
        <v>171.78860393709158</v>
      </c>
      <c r="G191" s="23">
        <f t="shared" si="36"/>
        <v>137.77557702842716</v>
      </c>
      <c r="H191" s="23">
        <f t="shared" si="37"/>
        <v>272.65584050736703</v>
      </c>
    </row>
    <row r="192" spans="1:25" x14ac:dyDescent="0.45">
      <c r="A192" s="20">
        <v>178</v>
      </c>
      <c r="B192" s="20">
        <v>179</v>
      </c>
      <c r="C192" s="3">
        <f t="shared" si="29"/>
        <v>179</v>
      </c>
      <c r="D192" s="23">
        <f t="shared" si="34"/>
        <v>272.65584050736703</v>
      </c>
      <c r="E192" s="23">
        <f t="shared" si="30"/>
        <v>309.56418096551874</v>
      </c>
      <c r="F192" s="22">
        <f t="shared" si="35"/>
        <v>172.75370845359211</v>
      </c>
      <c r="G192" s="23">
        <f t="shared" si="36"/>
        <v>136.81047251192663</v>
      </c>
      <c r="H192" s="23">
        <f t="shared" si="37"/>
        <v>135.8453679954404</v>
      </c>
    </row>
    <row r="193" spans="1:8" x14ac:dyDescent="0.45">
      <c r="A193" s="20">
        <v>179</v>
      </c>
      <c r="B193" s="20">
        <v>180</v>
      </c>
      <c r="C193" s="3">
        <f t="shared" si="29"/>
        <v>180</v>
      </c>
      <c r="D193" s="23">
        <f t="shared" si="34"/>
        <v>135.8453679954404</v>
      </c>
      <c r="E193" s="23">
        <f t="shared" si="30"/>
        <v>309.56418096551874</v>
      </c>
      <c r="F193" s="22">
        <f t="shared" si="35"/>
        <v>173.71881297009261</v>
      </c>
      <c r="G193" s="23">
        <f t="shared" si="36"/>
        <v>135.84536799542613</v>
      </c>
      <c r="H193" s="23">
        <f t="shared" si="37"/>
        <v>1.4267698134062812E-11</v>
      </c>
    </row>
    <row r="194" spans="1:8" x14ac:dyDescent="0.45">
      <c r="A194" s="25"/>
      <c r="B194" s="5"/>
      <c r="C194" s="5"/>
      <c r="D194" s="17"/>
      <c r="E194" s="17"/>
      <c r="G194" s="17"/>
      <c r="H194" s="17"/>
    </row>
    <row r="195" spans="1:8" x14ac:dyDescent="0.45">
      <c r="A195" s="25"/>
      <c r="B195" s="25"/>
      <c r="C195" s="5"/>
      <c r="D195" s="17"/>
      <c r="E195" s="17"/>
      <c r="G195" s="17"/>
      <c r="H195" s="17"/>
    </row>
    <row r="196" spans="1:8" x14ac:dyDescent="0.45">
      <c r="A196" s="25"/>
      <c r="B196" s="25"/>
      <c r="C196" s="5"/>
      <c r="D196" s="17"/>
      <c r="E196" s="17"/>
      <c r="G196" s="17"/>
      <c r="H196" s="17"/>
    </row>
    <row r="197" spans="1:8" x14ac:dyDescent="0.45">
      <c r="A197" s="25"/>
      <c r="B197" s="5"/>
      <c r="C197" s="5"/>
      <c r="D197" s="17"/>
      <c r="E197" s="17"/>
      <c r="G197" s="17"/>
      <c r="H197" s="17"/>
    </row>
    <row r="198" spans="1:8" x14ac:dyDescent="0.45">
      <c r="A198" s="25"/>
      <c r="B198" s="25"/>
      <c r="C198" s="5"/>
      <c r="D198" s="17"/>
      <c r="E198" s="17"/>
      <c r="G198" s="17"/>
      <c r="H198" s="17"/>
    </row>
    <row r="199" spans="1:8" x14ac:dyDescent="0.45">
      <c r="A199" s="25"/>
      <c r="B199" s="25"/>
      <c r="C199" s="5"/>
      <c r="D199" s="17"/>
      <c r="E199" s="17"/>
      <c r="G199" s="17"/>
      <c r="H199" s="17"/>
    </row>
    <row r="200" spans="1:8" x14ac:dyDescent="0.45">
      <c r="A200" s="25"/>
      <c r="B200" s="5"/>
      <c r="C200" s="5"/>
      <c r="D200" s="17"/>
      <c r="E200" s="17"/>
      <c r="G200" s="17"/>
      <c r="H200" s="17"/>
    </row>
    <row r="201" spans="1:8" x14ac:dyDescent="0.45">
      <c r="A201" s="25"/>
      <c r="B201" s="25"/>
      <c r="C201" s="5"/>
      <c r="D201" s="17"/>
      <c r="E201" s="17"/>
      <c r="G201" s="17"/>
      <c r="H201" s="17"/>
    </row>
    <row r="202" spans="1:8" x14ac:dyDescent="0.45">
      <c r="A202" s="25"/>
      <c r="B202" s="25"/>
      <c r="C202" s="5"/>
      <c r="D202" s="17"/>
      <c r="E202" s="17"/>
      <c r="G202" s="17"/>
      <c r="H202" s="17"/>
    </row>
    <row r="203" spans="1:8" x14ac:dyDescent="0.45">
      <c r="A203" s="25"/>
      <c r="B203" s="5"/>
      <c r="C203" s="5"/>
      <c r="D203" s="17"/>
      <c r="E203" s="17"/>
      <c r="G203" s="17"/>
      <c r="H203" s="17"/>
    </row>
    <row r="204" spans="1:8" x14ac:dyDescent="0.45">
      <c r="A204" s="25"/>
      <c r="B204" s="25"/>
      <c r="C204" s="5"/>
      <c r="D204" s="17"/>
      <c r="E204" s="17"/>
      <c r="G204" s="17"/>
      <c r="H204" s="17"/>
    </row>
    <row r="205" spans="1:8" x14ac:dyDescent="0.45">
      <c r="A205" s="25"/>
      <c r="B205" s="25"/>
      <c r="C205" s="5"/>
      <c r="D205" s="17"/>
      <c r="E205" s="17"/>
      <c r="G205" s="17"/>
      <c r="H205" s="17"/>
    </row>
    <row r="206" spans="1:8" x14ac:dyDescent="0.45">
      <c r="A206" s="25"/>
      <c r="B206" s="5"/>
      <c r="C206" s="5"/>
      <c r="D206" s="17"/>
      <c r="E206" s="17"/>
      <c r="G206" s="17"/>
      <c r="H206" s="17"/>
    </row>
    <row r="207" spans="1:8" x14ac:dyDescent="0.45">
      <c r="A207" s="25"/>
      <c r="B207" s="25"/>
      <c r="C207" s="5"/>
      <c r="D207" s="17"/>
      <c r="E207" s="17"/>
      <c r="G207" s="17"/>
      <c r="H207" s="17"/>
    </row>
    <row r="208" spans="1:8" x14ac:dyDescent="0.45">
      <c r="A208" s="25"/>
      <c r="B208" s="25"/>
      <c r="C208" s="5"/>
      <c r="D208" s="17"/>
      <c r="E208" s="17"/>
      <c r="G208" s="17"/>
      <c r="H208" s="17"/>
    </row>
    <row r="209" spans="1:8" x14ac:dyDescent="0.45">
      <c r="A209" s="25"/>
      <c r="B209" s="5"/>
      <c r="C209" s="5"/>
      <c r="D209" s="17"/>
      <c r="E209" s="17"/>
      <c r="G209" s="17"/>
      <c r="H209" s="17"/>
    </row>
    <row r="210" spans="1:8" x14ac:dyDescent="0.45">
      <c r="A210" s="25"/>
      <c r="B210" s="25"/>
      <c r="C210" s="5"/>
      <c r="D210" s="17"/>
      <c r="E210" s="17"/>
      <c r="G210" s="17"/>
      <c r="H210" s="17"/>
    </row>
    <row r="211" spans="1:8" x14ac:dyDescent="0.45">
      <c r="A211" s="25"/>
      <c r="B211" s="25"/>
      <c r="C211" s="5"/>
      <c r="D211" s="17"/>
      <c r="E211" s="17"/>
      <c r="G211" s="17"/>
      <c r="H211" s="17"/>
    </row>
    <row r="212" spans="1:8" x14ac:dyDescent="0.45">
      <c r="A212" s="25"/>
      <c r="B212" s="5"/>
      <c r="C212" s="5"/>
      <c r="D212" s="17"/>
      <c r="E212" s="17"/>
      <c r="G212" s="17"/>
      <c r="H212" s="17"/>
    </row>
    <row r="213" spans="1:8" x14ac:dyDescent="0.45">
      <c r="A213" s="25"/>
      <c r="B213" s="25"/>
      <c r="C213" s="5"/>
      <c r="D213" s="17"/>
      <c r="E213" s="17"/>
      <c r="G213" s="17"/>
      <c r="H213" s="17"/>
    </row>
    <row r="214" spans="1:8" x14ac:dyDescent="0.45">
      <c r="A214" s="25"/>
      <c r="B214" s="25"/>
      <c r="C214" s="5"/>
      <c r="D214" s="17"/>
      <c r="E214" s="17"/>
      <c r="G214" s="17"/>
      <c r="H214" s="17"/>
    </row>
    <row r="215" spans="1:8" x14ac:dyDescent="0.45">
      <c r="A215" s="25"/>
      <c r="B215" s="5"/>
      <c r="C215" s="5"/>
      <c r="D215" s="17"/>
      <c r="E215" s="17"/>
      <c r="G215" s="17"/>
      <c r="H215" s="17"/>
    </row>
    <row r="216" spans="1:8" x14ac:dyDescent="0.45">
      <c r="A216" s="25"/>
      <c r="B216" s="25"/>
      <c r="C216" s="5"/>
      <c r="D216" s="17"/>
      <c r="E216" s="17"/>
      <c r="G216" s="17"/>
      <c r="H216" s="17"/>
    </row>
    <row r="217" spans="1:8" x14ac:dyDescent="0.45">
      <c r="A217" s="25"/>
      <c r="B217" s="25"/>
      <c r="C217" s="5"/>
      <c r="D217" s="17"/>
      <c r="E217" s="17"/>
      <c r="G217" s="17"/>
      <c r="H217" s="17"/>
    </row>
    <row r="218" spans="1:8" x14ac:dyDescent="0.45">
      <c r="A218" s="4"/>
      <c r="B218" s="4"/>
      <c r="C218" s="4"/>
    </row>
    <row r="219" spans="1:8" x14ac:dyDescent="0.45">
      <c r="A219" s="4"/>
      <c r="B219" s="4"/>
      <c r="C219" s="4"/>
    </row>
  </sheetData>
  <mergeCells count="1">
    <mergeCell ref="U186:V186"/>
  </mergeCells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5E6BF-6F8E-400B-B4F5-B40F3A4A4062}">
  <dimension ref="A1:Y219"/>
  <sheetViews>
    <sheetView topLeftCell="I1" workbookViewId="0">
      <selection activeCell="X124" sqref="X124"/>
    </sheetView>
  </sheetViews>
  <sheetFormatPr defaultRowHeight="14.25" x14ac:dyDescent="0.45"/>
  <cols>
    <col min="4" max="4" width="10.86328125" customWidth="1"/>
    <col min="8" max="8" width="10" customWidth="1"/>
    <col min="10" max="10" width="11.86328125" customWidth="1"/>
    <col min="11" max="11" width="10.86328125" customWidth="1"/>
    <col min="21" max="21" width="22.3984375" customWidth="1"/>
    <col min="22" max="22" width="22.86328125" customWidth="1"/>
  </cols>
  <sheetData>
    <row r="1" spans="1:23" x14ac:dyDescent="0.45">
      <c r="A1" t="s">
        <v>37</v>
      </c>
    </row>
    <row r="3" spans="1:23" x14ac:dyDescent="0.45">
      <c r="A3" t="s">
        <v>14</v>
      </c>
      <c r="J3" t="s">
        <v>15</v>
      </c>
      <c r="U3" t="s">
        <v>43</v>
      </c>
    </row>
    <row r="4" spans="1:23" x14ac:dyDescent="0.45">
      <c r="A4" t="s">
        <v>38</v>
      </c>
      <c r="B4">
        <v>100000</v>
      </c>
      <c r="J4" t="s">
        <v>41</v>
      </c>
      <c r="K4" t="s">
        <v>42</v>
      </c>
      <c r="U4" t="s">
        <v>44</v>
      </c>
      <c r="V4" t="s">
        <v>45</v>
      </c>
      <c r="W4" t="s">
        <v>52</v>
      </c>
    </row>
    <row r="5" spans="1:23" x14ac:dyDescent="0.45">
      <c r="A5" t="s">
        <v>10</v>
      </c>
      <c r="B5">
        <v>10</v>
      </c>
      <c r="J5">
        <v>0</v>
      </c>
      <c r="K5" s="18">
        <f>D14</f>
        <v>100000</v>
      </c>
      <c r="U5">
        <f>C14</f>
        <v>1</v>
      </c>
      <c r="V5" s="17">
        <f>H14</f>
        <v>99115.143112224148</v>
      </c>
      <c r="W5" t="str">
        <f>IF(V5&lt;55000,U5,"")</f>
        <v/>
      </c>
    </row>
    <row r="6" spans="1:23" x14ac:dyDescent="0.45">
      <c r="A6" t="s">
        <v>11</v>
      </c>
      <c r="B6">
        <v>12</v>
      </c>
      <c r="J6">
        <v>1</v>
      </c>
      <c r="K6">
        <f ca="1">OFFSET($H$13,12*J6,0)</f>
        <v>89445.969014152302</v>
      </c>
      <c r="U6">
        <f t="shared" ref="U6:U69" si="0">C15</f>
        <v>2</v>
      </c>
      <c r="V6" s="17">
        <f t="shared" ref="V6:V69" si="1">H15</f>
        <v>98231.259734561361</v>
      </c>
      <c r="W6" t="str">
        <f t="shared" ref="W6:W69" si="2">IF(V6&lt;55000,U6,"")</f>
        <v/>
      </c>
    </row>
    <row r="7" spans="1:23" x14ac:dyDescent="0.45">
      <c r="A7" t="s">
        <v>1</v>
      </c>
      <c r="B7" s="1">
        <v>0.06</v>
      </c>
      <c r="J7">
        <v>2</v>
      </c>
      <c r="K7">
        <f t="shared" ref="K7:K15" ca="1" si="3">OFFSET($H$13,12*J7,0)</f>
        <v>79032.123484586482</v>
      </c>
      <c r="U7">
        <f t="shared" si="0"/>
        <v>3</v>
      </c>
      <c r="V7" s="17">
        <f t="shared" si="1"/>
        <v>97348.349867011653</v>
      </c>
      <c r="W7" t="str">
        <f t="shared" si="2"/>
        <v/>
      </c>
    </row>
    <row r="8" spans="1:23" x14ac:dyDescent="0.45">
      <c r="A8" t="s">
        <v>39</v>
      </c>
      <c r="B8">
        <v>885.83039788892074</v>
      </c>
      <c r="J8">
        <v>3</v>
      </c>
      <c r="K8">
        <f t="shared" ca="1" si="3"/>
        <v>68758.463411302539</v>
      </c>
      <c r="U8">
        <f t="shared" si="0"/>
        <v>4</v>
      </c>
      <c r="V8" s="17">
        <f t="shared" si="1"/>
        <v>96466.41350957501</v>
      </c>
      <c r="W8" t="str">
        <f t="shared" si="2"/>
        <v/>
      </c>
    </row>
    <row r="9" spans="1:23" x14ac:dyDescent="0.45">
      <c r="A9" t="s">
        <v>40</v>
      </c>
      <c r="B9">
        <v>25</v>
      </c>
      <c r="J9">
        <v>4</v>
      </c>
      <c r="K9">
        <f t="shared" ca="1" si="3"/>
        <v>58624.98879430048</v>
      </c>
      <c r="U9">
        <f t="shared" si="0"/>
        <v>5</v>
      </c>
      <c r="V9" s="17">
        <f t="shared" si="1"/>
        <v>95585.450662251431</v>
      </c>
      <c r="W9" t="str">
        <f t="shared" si="2"/>
        <v/>
      </c>
    </row>
    <row r="10" spans="1:23" x14ac:dyDescent="0.45">
      <c r="J10">
        <v>5</v>
      </c>
      <c r="K10">
        <f t="shared" ca="1" si="3"/>
        <v>48631.699633580305</v>
      </c>
      <c r="U10">
        <f t="shared" si="0"/>
        <v>6</v>
      </c>
      <c r="V10" s="17">
        <f t="shared" si="1"/>
        <v>94705.461325040917</v>
      </c>
      <c r="W10" t="str">
        <f t="shared" si="2"/>
        <v/>
      </c>
    </row>
    <row r="11" spans="1:23" x14ac:dyDescent="0.45">
      <c r="A11" t="s">
        <v>12</v>
      </c>
      <c r="B11">
        <f>B6*((1+B7)^(1/B6)-1)</f>
        <v>5.8410606784116581E-2</v>
      </c>
      <c r="J11">
        <v>6</v>
      </c>
      <c r="K11">
        <f t="shared" ca="1" si="3"/>
        <v>38778.595929142008</v>
      </c>
      <c r="U11">
        <f t="shared" si="0"/>
        <v>7</v>
      </c>
      <c r="V11" s="17">
        <f t="shared" si="1"/>
        <v>93826.445497943481</v>
      </c>
      <c r="W11" t="str">
        <f t="shared" si="2"/>
        <v/>
      </c>
    </row>
    <row r="12" spans="1:23" x14ac:dyDescent="0.45">
      <c r="J12">
        <v>7</v>
      </c>
      <c r="K12">
        <f t="shared" ca="1" si="3"/>
        <v>29065.67768098558</v>
      </c>
      <c r="U12">
        <f t="shared" si="0"/>
        <v>8</v>
      </c>
      <c r="V12" s="17">
        <f t="shared" si="1"/>
        <v>92948.403180959111</v>
      </c>
      <c r="W12" t="str">
        <f t="shared" si="2"/>
        <v/>
      </c>
    </row>
    <row r="13" spans="1:23" ht="42.75" x14ac:dyDescent="0.45">
      <c r="A13" s="19" t="s">
        <v>16</v>
      </c>
      <c r="B13" s="19" t="s">
        <v>17</v>
      </c>
      <c r="C13" s="19" t="s">
        <v>18</v>
      </c>
      <c r="D13" s="19" t="s">
        <v>19</v>
      </c>
      <c r="E13" s="19" t="s">
        <v>20</v>
      </c>
      <c r="F13" s="19" t="s">
        <v>21</v>
      </c>
      <c r="G13" s="19" t="s">
        <v>22</v>
      </c>
      <c r="H13" s="19" t="s">
        <v>23</v>
      </c>
      <c r="J13">
        <v>8</v>
      </c>
      <c r="K13">
        <f t="shared" ca="1" si="3"/>
        <v>19492.944889111044</v>
      </c>
      <c r="U13">
        <f t="shared" si="0"/>
        <v>9</v>
      </c>
      <c r="V13" s="17">
        <f t="shared" si="1"/>
        <v>92071.334374087804</v>
      </c>
      <c r="W13" t="str">
        <f t="shared" si="2"/>
        <v/>
      </c>
    </row>
    <row r="14" spans="1:23" x14ac:dyDescent="0.45">
      <c r="A14" s="20">
        <v>0</v>
      </c>
      <c r="B14" s="3">
        <v>1</v>
      </c>
      <c r="C14" s="3">
        <v>1</v>
      </c>
      <c r="D14" s="24">
        <f>B4</f>
        <v>100000</v>
      </c>
      <c r="E14" s="23">
        <f>$B$8</f>
        <v>885.83039788892074</v>
      </c>
      <c r="F14" s="22">
        <f>C14*$B$11/$B$7</f>
        <v>0.97351011306860968</v>
      </c>
      <c r="G14" s="23">
        <f>E14-F14</f>
        <v>884.8568877758521</v>
      </c>
      <c r="H14" s="23">
        <f>D14-G14</f>
        <v>99115.143112224148</v>
      </c>
      <c r="J14">
        <v>9</v>
      </c>
      <c r="K14">
        <f t="shared" ca="1" si="3"/>
        <v>10060.397553518384</v>
      </c>
      <c r="U14">
        <f t="shared" si="0"/>
        <v>10</v>
      </c>
      <c r="V14" s="17">
        <f t="shared" si="1"/>
        <v>91195.239077329563</v>
      </c>
      <c r="W14" t="str">
        <f t="shared" si="2"/>
        <v/>
      </c>
    </row>
    <row r="15" spans="1:23" x14ac:dyDescent="0.45">
      <c r="A15" s="20">
        <v>1</v>
      </c>
      <c r="B15" s="20">
        <v>2</v>
      </c>
      <c r="C15" s="3">
        <f t="shared" ref="C15:C78" si="4">C14+1</f>
        <v>2</v>
      </c>
      <c r="D15" s="23">
        <f>H14</f>
        <v>99115.143112224148</v>
      </c>
      <c r="E15" s="23">
        <f t="shared" ref="E15:E78" si="5">$B$8</f>
        <v>885.83039788892074</v>
      </c>
      <c r="F15" s="22">
        <f t="shared" ref="F15:F35" si="6">C15*$B$11/$B$7</f>
        <v>1.9470202261372194</v>
      </c>
      <c r="G15" s="23">
        <f t="shared" ref="G15:G35" si="7">E15-F15</f>
        <v>883.88337766278357</v>
      </c>
      <c r="H15" s="23">
        <f t="shared" ref="H15:H35" si="8">D15-G15</f>
        <v>98231.259734561361</v>
      </c>
      <c r="J15">
        <v>10</v>
      </c>
      <c r="K15">
        <f t="shared" ca="1" si="3"/>
        <v>768.03567420760533</v>
      </c>
      <c r="U15">
        <f t="shared" si="0"/>
        <v>11</v>
      </c>
      <c r="V15" s="17">
        <f t="shared" si="1"/>
        <v>90320.1172906844</v>
      </c>
      <c r="W15" t="str">
        <f t="shared" si="2"/>
        <v/>
      </c>
    </row>
    <row r="16" spans="1:23" x14ac:dyDescent="0.45">
      <c r="A16" s="20">
        <v>2</v>
      </c>
      <c r="B16" s="20">
        <v>3</v>
      </c>
      <c r="C16" s="3">
        <f t="shared" si="4"/>
        <v>3</v>
      </c>
      <c r="D16" s="23">
        <f t="shared" ref="D16:D79" si="9">H15</f>
        <v>98231.259734561361</v>
      </c>
      <c r="E16" s="23">
        <f t="shared" si="5"/>
        <v>885.83039788892074</v>
      </c>
      <c r="F16" s="22">
        <f t="shared" si="6"/>
        <v>2.9205303392058291</v>
      </c>
      <c r="G16" s="23">
        <f t="shared" si="7"/>
        <v>882.90986754971493</v>
      </c>
      <c r="H16" s="23">
        <f t="shared" si="8"/>
        <v>97348.349867011653</v>
      </c>
      <c r="U16">
        <f t="shared" si="0"/>
        <v>12</v>
      </c>
      <c r="V16" s="17">
        <f t="shared" si="1"/>
        <v>89445.969014152302</v>
      </c>
      <c r="W16" t="str">
        <f t="shared" si="2"/>
        <v/>
      </c>
    </row>
    <row r="17" spans="1:23" x14ac:dyDescent="0.45">
      <c r="A17" s="20">
        <v>3</v>
      </c>
      <c r="B17" s="3">
        <v>4</v>
      </c>
      <c r="C17" s="3">
        <f t="shared" si="4"/>
        <v>4</v>
      </c>
      <c r="D17" s="23">
        <f t="shared" si="9"/>
        <v>97348.349867011653</v>
      </c>
      <c r="E17" s="23">
        <f t="shared" si="5"/>
        <v>885.83039788892074</v>
      </c>
      <c r="F17" s="22">
        <f t="shared" si="6"/>
        <v>3.8940404522744387</v>
      </c>
      <c r="G17" s="23">
        <f t="shared" si="7"/>
        <v>881.93635743664629</v>
      </c>
      <c r="H17" s="23">
        <f t="shared" si="8"/>
        <v>96466.41350957501</v>
      </c>
      <c r="U17">
        <f t="shared" si="0"/>
        <v>13</v>
      </c>
      <c r="V17" s="17">
        <f t="shared" si="1"/>
        <v>88572.794247733269</v>
      </c>
      <c r="W17" t="str">
        <f t="shared" si="2"/>
        <v/>
      </c>
    </row>
    <row r="18" spans="1:23" x14ac:dyDescent="0.45">
      <c r="A18" s="20">
        <v>4</v>
      </c>
      <c r="B18" s="20">
        <v>5</v>
      </c>
      <c r="C18" s="3">
        <f t="shared" si="4"/>
        <v>5</v>
      </c>
      <c r="D18" s="23">
        <f t="shared" si="9"/>
        <v>96466.41350957501</v>
      </c>
      <c r="E18" s="23">
        <f t="shared" si="5"/>
        <v>885.83039788892074</v>
      </c>
      <c r="F18" s="22">
        <f t="shared" si="6"/>
        <v>4.8675505653430484</v>
      </c>
      <c r="G18" s="23">
        <f t="shared" si="7"/>
        <v>880.96284732357765</v>
      </c>
      <c r="H18" s="23">
        <f t="shared" si="8"/>
        <v>95585.450662251431</v>
      </c>
      <c r="U18">
        <f t="shared" si="0"/>
        <v>14</v>
      </c>
      <c r="V18" s="17">
        <f t="shared" si="1"/>
        <v>87700.592991427315</v>
      </c>
      <c r="W18" t="str">
        <f t="shared" si="2"/>
        <v/>
      </c>
    </row>
    <row r="19" spans="1:23" x14ac:dyDescent="0.45">
      <c r="A19" s="20">
        <v>5</v>
      </c>
      <c r="B19" s="20">
        <v>6</v>
      </c>
      <c r="C19" s="3">
        <f t="shared" si="4"/>
        <v>6</v>
      </c>
      <c r="D19" s="23">
        <f t="shared" si="9"/>
        <v>95585.450662251431</v>
      </c>
      <c r="E19" s="23">
        <f t="shared" si="5"/>
        <v>885.83039788892074</v>
      </c>
      <c r="F19" s="22">
        <f t="shared" si="6"/>
        <v>5.8410606784116581</v>
      </c>
      <c r="G19" s="23">
        <f t="shared" si="7"/>
        <v>879.98933721050912</v>
      </c>
      <c r="H19" s="23">
        <f t="shared" si="8"/>
        <v>94705.461325040917</v>
      </c>
      <c r="U19">
        <f t="shared" si="0"/>
        <v>15</v>
      </c>
      <c r="V19" s="17">
        <f t="shared" si="1"/>
        <v>86829.365245234425</v>
      </c>
      <c r="W19" t="str">
        <f t="shared" si="2"/>
        <v/>
      </c>
    </row>
    <row r="20" spans="1:23" x14ac:dyDescent="0.45">
      <c r="A20" s="20">
        <v>6</v>
      </c>
      <c r="B20" s="3">
        <v>7</v>
      </c>
      <c r="C20" s="3">
        <f t="shared" si="4"/>
        <v>7</v>
      </c>
      <c r="D20" s="23">
        <f t="shared" si="9"/>
        <v>94705.461325040917</v>
      </c>
      <c r="E20" s="23">
        <f t="shared" si="5"/>
        <v>885.83039788892074</v>
      </c>
      <c r="F20" s="22">
        <f t="shared" si="6"/>
        <v>6.8145707914802678</v>
      </c>
      <c r="G20" s="23">
        <f t="shared" si="7"/>
        <v>879.01582709744048</v>
      </c>
      <c r="H20" s="23">
        <f t="shared" si="8"/>
        <v>93826.445497943481</v>
      </c>
      <c r="K20" s="18"/>
      <c r="U20">
        <f t="shared" si="0"/>
        <v>16</v>
      </c>
      <c r="V20" s="17">
        <f t="shared" si="1"/>
        <v>85959.1110091546</v>
      </c>
      <c r="W20" t="str">
        <f t="shared" si="2"/>
        <v/>
      </c>
    </row>
    <row r="21" spans="1:23" x14ac:dyDescent="0.45">
      <c r="A21" s="20">
        <v>7</v>
      </c>
      <c r="B21" s="20">
        <v>8</v>
      </c>
      <c r="C21" s="3">
        <f t="shared" si="4"/>
        <v>8</v>
      </c>
      <c r="D21" s="23">
        <f t="shared" si="9"/>
        <v>93826.445497943481</v>
      </c>
      <c r="E21" s="23">
        <f t="shared" si="5"/>
        <v>885.83039788892074</v>
      </c>
      <c r="F21" s="22">
        <f t="shared" si="6"/>
        <v>7.7880809045488775</v>
      </c>
      <c r="G21" s="23">
        <f t="shared" si="7"/>
        <v>878.04231698437184</v>
      </c>
      <c r="H21" s="23">
        <f t="shared" si="8"/>
        <v>92948.403180959111</v>
      </c>
      <c r="U21">
        <f t="shared" si="0"/>
        <v>17</v>
      </c>
      <c r="V21" s="17">
        <f t="shared" si="1"/>
        <v>85089.830283187839</v>
      </c>
      <c r="W21" t="str">
        <f t="shared" si="2"/>
        <v/>
      </c>
    </row>
    <row r="22" spans="1:23" x14ac:dyDescent="0.45">
      <c r="A22" s="20">
        <v>8</v>
      </c>
      <c r="B22" s="20">
        <v>9</v>
      </c>
      <c r="C22" s="3">
        <f t="shared" si="4"/>
        <v>9</v>
      </c>
      <c r="D22" s="23">
        <f t="shared" si="9"/>
        <v>92948.403180959111</v>
      </c>
      <c r="E22" s="23">
        <f t="shared" si="5"/>
        <v>885.83039788892074</v>
      </c>
      <c r="F22" s="22">
        <f t="shared" si="6"/>
        <v>8.7615910176174872</v>
      </c>
      <c r="G22" s="23">
        <f t="shared" si="7"/>
        <v>877.06880687130331</v>
      </c>
      <c r="H22" s="23">
        <f t="shared" si="8"/>
        <v>92071.334374087804</v>
      </c>
      <c r="U22">
        <f t="shared" si="0"/>
        <v>18</v>
      </c>
      <c r="V22" s="17">
        <f t="shared" si="1"/>
        <v>84221.523067334158</v>
      </c>
      <c r="W22" t="str">
        <f t="shared" si="2"/>
        <v/>
      </c>
    </row>
    <row r="23" spans="1:23" x14ac:dyDescent="0.45">
      <c r="A23" s="20">
        <v>9</v>
      </c>
      <c r="B23" s="3">
        <v>10</v>
      </c>
      <c r="C23" s="3">
        <f t="shared" si="4"/>
        <v>10</v>
      </c>
      <c r="D23" s="23">
        <f t="shared" si="9"/>
        <v>92071.334374087804</v>
      </c>
      <c r="E23" s="23">
        <f t="shared" si="5"/>
        <v>885.83039788892074</v>
      </c>
      <c r="F23" s="22">
        <f t="shared" si="6"/>
        <v>9.7351011306860968</v>
      </c>
      <c r="G23" s="23">
        <f t="shared" si="7"/>
        <v>876.09529675823467</v>
      </c>
      <c r="H23" s="23">
        <f t="shared" si="8"/>
        <v>91195.239077329563</v>
      </c>
      <c r="U23">
        <f t="shared" si="0"/>
        <v>19</v>
      </c>
      <c r="V23" s="17">
        <f t="shared" si="1"/>
        <v>83354.189361593541</v>
      </c>
      <c r="W23" t="str">
        <f t="shared" si="2"/>
        <v/>
      </c>
    </row>
    <row r="24" spans="1:23" x14ac:dyDescent="0.45">
      <c r="A24" s="20">
        <v>10</v>
      </c>
      <c r="B24" s="20">
        <v>11</v>
      </c>
      <c r="C24" s="3">
        <f t="shared" si="4"/>
        <v>11</v>
      </c>
      <c r="D24" s="23">
        <f t="shared" si="9"/>
        <v>91195.239077329563</v>
      </c>
      <c r="E24" s="23">
        <f t="shared" si="5"/>
        <v>885.83039788892074</v>
      </c>
      <c r="F24" s="22">
        <f t="shared" si="6"/>
        <v>10.708611243754707</v>
      </c>
      <c r="G24" s="23">
        <f t="shared" si="7"/>
        <v>875.12178664516603</v>
      </c>
      <c r="H24" s="23">
        <f t="shared" si="8"/>
        <v>90320.1172906844</v>
      </c>
      <c r="U24">
        <f t="shared" si="0"/>
        <v>20</v>
      </c>
      <c r="V24" s="17">
        <f t="shared" si="1"/>
        <v>82487.829165965988</v>
      </c>
      <c r="W24" t="str">
        <f t="shared" si="2"/>
        <v/>
      </c>
    </row>
    <row r="25" spans="1:23" x14ac:dyDescent="0.45">
      <c r="A25" s="20">
        <v>11</v>
      </c>
      <c r="B25" s="20">
        <v>12</v>
      </c>
      <c r="C25" s="3">
        <f t="shared" si="4"/>
        <v>12</v>
      </c>
      <c r="D25" s="23">
        <f t="shared" si="9"/>
        <v>90320.1172906844</v>
      </c>
      <c r="E25" s="23">
        <f t="shared" si="5"/>
        <v>885.83039788892074</v>
      </c>
      <c r="F25" s="22">
        <f t="shared" si="6"/>
        <v>11.682121356823316</v>
      </c>
      <c r="G25" s="23">
        <f t="shared" si="7"/>
        <v>874.14827653209738</v>
      </c>
      <c r="H25" s="23">
        <f t="shared" si="8"/>
        <v>89445.969014152302</v>
      </c>
      <c r="U25">
        <f t="shared" si="0"/>
        <v>21</v>
      </c>
      <c r="V25" s="17">
        <f t="shared" si="1"/>
        <v>81622.442480451515</v>
      </c>
      <c r="W25" t="str">
        <f t="shared" si="2"/>
        <v/>
      </c>
    </row>
    <row r="26" spans="1:23" x14ac:dyDescent="0.45">
      <c r="A26" s="20">
        <v>12</v>
      </c>
      <c r="B26" s="3">
        <v>13</v>
      </c>
      <c r="C26" s="3">
        <f t="shared" si="4"/>
        <v>13</v>
      </c>
      <c r="D26" s="23">
        <f t="shared" si="9"/>
        <v>89445.969014152302</v>
      </c>
      <c r="E26" s="23">
        <f t="shared" si="5"/>
        <v>885.83039788892074</v>
      </c>
      <c r="F26" s="22">
        <f t="shared" si="6"/>
        <v>12.655631469891926</v>
      </c>
      <c r="G26" s="23">
        <f t="shared" si="7"/>
        <v>873.17476641902886</v>
      </c>
      <c r="H26" s="23">
        <f t="shared" si="8"/>
        <v>88572.794247733269</v>
      </c>
      <c r="U26">
        <f t="shared" si="0"/>
        <v>22</v>
      </c>
      <c r="V26" s="17">
        <f t="shared" si="1"/>
        <v>80758.029305050106</v>
      </c>
      <c r="W26" t="str">
        <f t="shared" si="2"/>
        <v/>
      </c>
    </row>
    <row r="27" spans="1:23" x14ac:dyDescent="0.45">
      <c r="A27" s="20">
        <v>13</v>
      </c>
      <c r="B27" s="20">
        <v>14</v>
      </c>
      <c r="C27" s="3">
        <f t="shared" si="4"/>
        <v>14</v>
      </c>
      <c r="D27" s="23">
        <f t="shared" si="9"/>
        <v>88572.794247733269</v>
      </c>
      <c r="E27" s="23">
        <f t="shared" si="5"/>
        <v>885.83039788892074</v>
      </c>
      <c r="F27" s="22">
        <f t="shared" si="6"/>
        <v>13.629141582960536</v>
      </c>
      <c r="G27" s="23">
        <f t="shared" si="7"/>
        <v>872.20125630596021</v>
      </c>
      <c r="H27" s="23">
        <f t="shared" si="8"/>
        <v>87700.592991427315</v>
      </c>
      <c r="U27">
        <f t="shared" si="0"/>
        <v>23</v>
      </c>
      <c r="V27" s="17">
        <f t="shared" si="1"/>
        <v>79894.589639761762</v>
      </c>
      <c r="W27" t="str">
        <f t="shared" si="2"/>
        <v/>
      </c>
    </row>
    <row r="28" spans="1:23" x14ac:dyDescent="0.45">
      <c r="A28" s="20">
        <v>14</v>
      </c>
      <c r="B28" s="20">
        <v>15</v>
      </c>
      <c r="C28" s="3">
        <f t="shared" si="4"/>
        <v>15</v>
      </c>
      <c r="D28" s="23">
        <f t="shared" si="9"/>
        <v>87700.592991427315</v>
      </c>
      <c r="E28" s="23">
        <f t="shared" si="5"/>
        <v>885.83039788892074</v>
      </c>
      <c r="F28" s="22">
        <f t="shared" si="6"/>
        <v>14.602651696029145</v>
      </c>
      <c r="G28" s="23">
        <f t="shared" si="7"/>
        <v>871.22774619289157</v>
      </c>
      <c r="H28" s="23">
        <f t="shared" si="8"/>
        <v>86829.365245234425</v>
      </c>
      <c r="U28">
        <f t="shared" si="0"/>
        <v>24</v>
      </c>
      <c r="V28" s="17">
        <f t="shared" si="1"/>
        <v>79032.123484586482</v>
      </c>
      <c r="W28" t="str">
        <f t="shared" si="2"/>
        <v/>
      </c>
    </row>
    <row r="29" spans="1:23" x14ac:dyDescent="0.45">
      <c r="A29" s="20">
        <v>15</v>
      </c>
      <c r="B29" s="3">
        <v>16</v>
      </c>
      <c r="C29" s="3">
        <f t="shared" si="4"/>
        <v>16</v>
      </c>
      <c r="D29" s="23">
        <f t="shared" si="9"/>
        <v>86829.365245234425</v>
      </c>
      <c r="E29" s="23">
        <f t="shared" si="5"/>
        <v>885.83039788892074</v>
      </c>
      <c r="F29" s="22">
        <f t="shared" si="6"/>
        <v>15.576161809097755</v>
      </c>
      <c r="G29" s="23">
        <f t="shared" si="7"/>
        <v>870.25423607982293</v>
      </c>
      <c r="H29" s="23">
        <f t="shared" si="8"/>
        <v>85959.1110091546</v>
      </c>
      <c r="U29">
        <f t="shared" si="0"/>
        <v>25</v>
      </c>
      <c r="V29" s="17">
        <f t="shared" si="1"/>
        <v>78170.630839524281</v>
      </c>
      <c r="W29" t="str">
        <f t="shared" si="2"/>
        <v/>
      </c>
    </row>
    <row r="30" spans="1:23" x14ac:dyDescent="0.45">
      <c r="A30" s="20">
        <v>16</v>
      </c>
      <c r="B30" s="20">
        <v>17</v>
      </c>
      <c r="C30" s="3">
        <f t="shared" si="4"/>
        <v>17</v>
      </c>
      <c r="D30" s="23">
        <f t="shared" si="9"/>
        <v>85959.1110091546</v>
      </c>
      <c r="E30" s="23">
        <f t="shared" si="5"/>
        <v>885.83039788892074</v>
      </c>
      <c r="F30" s="22">
        <f t="shared" si="6"/>
        <v>16.549671922166365</v>
      </c>
      <c r="G30" s="23">
        <f t="shared" si="7"/>
        <v>869.2807259667544</v>
      </c>
      <c r="H30" s="23">
        <f t="shared" si="8"/>
        <v>85089.830283187839</v>
      </c>
      <c r="U30">
        <f t="shared" si="0"/>
        <v>26</v>
      </c>
      <c r="V30" s="17">
        <f t="shared" si="1"/>
        <v>77310.111704575145</v>
      </c>
      <c r="W30" t="str">
        <f t="shared" si="2"/>
        <v/>
      </c>
    </row>
    <row r="31" spans="1:23" x14ac:dyDescent="0.45">
      <c r="A31" s="20">
        <v>17</v>
      </c>
      <c r="B31" s="20">
        <v>18</v>
      </c>
      <c r="C31" s="3">
        <f t="shared" si="4"/>
        <v>18</v>
      </c>
      <c r="D31" s="23">
        <f t="shared" si="9"/>
        <v>85089.830283187839</v>
      </c>
      <c r="E31" s="23">
        <f t="shared" si="5"/>
        <v>885.83039788892074</v>
      </c>
      <c r="F31" s="22">
        <f t="shared" si="6"/>
        <v>17.523182035234974</v>
      </c>
      <c r="G31" s="23">
        <f t="shared" si="7"/>
        <v>868.30721585368576</v>
      </c>
      <c r="H31" s="23">
        <f t="shared" si="8"/>
        <v>84221.523067334158</v>
      </c>
      <c r="U31">
        <f t="shared" si="0"/>
        <v>27</v>
      </c>
      <c r="V31" s="17">
        <f t="shared" si="1"/>
        <v>76450.566079739074</v>
      </c>
      <c r="W31" t="str">
        <f t="shared" si="2"/>
        <v/>
      </c>
    </row>
    <row r="32" spans="1:23" x14ac:dyDescent="0.45">
      <c r="A32" s="20">
        <v>18</v>
      </c>
      <c r="B32" s="3">
        <v>19</v>
      </c>
      <c r="C32" s="3">
        <f t="shared" si="4"/>
        <v>19</v>
      </c>
      <c r="D32" s="23">
        <f t="shared" si="9"/>
        <v>84221.523067334158</v>
      </c>
      <c r="E32" s="23">
        <f t="shared" si="5"/>
        <v>885.83039788892074</v>
      </c>
      <c r="F32" s="22">
        <f t="shared" si="6"/>
        <v>18.496692148303584</v>
      </c>
      <c r="G32" s="23">
        <f t="shared" si="7"/>
        <v>867.33370574061712</v>
      </c>
      <c r="H32" s="23">
        <f t="shared" si="8"/>
        <v>83354.189361593541</v>
      </c>
      <c r="U32">
        <f t="shared" si="0"/>
        <v>28</v>
      </c>
      <c r="V32" s="17">
        <f t="shared" si="1"/>
        <v>75591.993965016067</v>
      </c>
      <c r="W32" t="str">
        <f t="shared" si="2"/>
        <v/>
      </c>
    </row>
    <row r="33" spans="1:23" x14ac:dyDescent="0.45">
      <c r="A33" s="20">
        <v>19</v>
      </c>
      <c r="B33" s="20">
        <v>20</v>
      </c>
      <c r="C33" s="3">
        <f t="shared" si="4"/>
        <v>20</v>
      </c>
      <c r="D33" s="23">
        <f t="shared" si="9"/>
        <v>83354.189361593541</v>
      </c>
      <c r="E33" s="23">
        <f t="shared" si="5"/>
        <v>885.83039788892074</v>
      </c>
      <c r="F33" s="22">
        <f t="shared" si="6"/>
        <v>19.470202261372194</v>
      </c>
      <c r="G33" s="23">
        <f t="shared" si="7"/>
        <v>866.36019562754859</v>
      </c>
      <c r="H33" s="23">
        <f t="shared" si="8"/>
        <v>82487.829165965988</v>
      </c>
      <c r="U33">
        <f t="shared" si="0"/>
        <v>29</v>
      </c>
      <c r="V33" s="17">
        <f t="shared" si="1"/>
        <v>74734.395360406139</v>
      </c>
      <c r="W33" t="str">
        <f t="shared" si="2"/>
        <v/>
      </c>
    </row>
    <row r="34" spans="1:23" x14ac:dyDescent="0.45">
      <c r="A34" s="20">
        <v>20</v>
      </c>
      <c r="B34" s="20">
        <v>21</v>
      </c>
      <c r="C34" s="3">
        <f t="shared" si="4"/>
        <v>21</v>
      </c>
      <c r="D34" s="23">
        <f t="shared" si="9"/>
        <v>82487.829165965988</v>
      </c>
      <c r="E34" s="23">
        <f t="shared" si="5"/>
        <v>885.83039788892074</v>
      </c>
      <c r="F34" s="22">
        <f t="shared" si="6"/>
        <v>20.443712374440803</v>
      </c>
      <c r="G34" s="23">
        <f t="shared" si="7"/>
        <v>865.38668551447995</v>
      </c>
      <c r="H34" s="23">
        <f t="shared" si="8"/>
        <v>81622.442480451515</v>
      </c>
      <c r="U34">
        <f t="shared" si="0"/>
        <v>30</v>
      </c>
      <c r="V34" s="17">
        <f t="shared" si="1"/>
        <v>73877.770265909276</v>
      </c>
      <c r="W34" t="str">
        <f t="shared" si="2"/>
        <v/>
      </c>
    </row>
    <row r="35" spans="1:23" x14ac:dyDescent="0.45">
      <c r="A35" s="20">
        <v>21</v>
      </c>
      <c r="B35" s="3">
        <v>22</v>
      </c>
      <c r="C35" s="3">
        <f t="shared" si="4"/>
        <v>22</v>
      </c>
      <c r="D35" s="23">
        <f t="shared" si="9"/>
        <v>81622.442480451515</v>
      </c>
      <c r="E35" s="23">
        <f t="shared" si="5"/>
        <v>885.83039788892074</v>
      </c>
      <c r="F35" s="22">
        <f t="shared" si="6"/>
        <v>21.417222487509413</v>
      </c>
      <c r="G35" s="23">
        <f t="shared" si="7"/>
        <v>864.41317540141131</v>
      </c>
      <c r="H35" s="23">
        <f t="shared" si="8"/>
        <v>80758.029305050106</v>
      </c>
      <c r="U35">
        <f t="shared" si="0"/>
        <v>31</v>
      </c>
      <c r="V35" s="17">
        <f t="shared" si="1"/>
        <v>73022.118681525477</v>
      </c>
      <c r="W35" t="str">
        <f t="shared" si="2"/>
        <v/>
      </c>
    </row>
    <row r="36" spans="1:23" x14ac:dyDescent="0.45">
      <c r="A36" s="20">
        <v>22</v>
      </c>
      <c r="B36" s="20">
        <v>23</v>
      </c>
      <c r="C36" s="3">
        <f t="shared" si="4"/>
        <v>23</v>
      </c>
      <c r="D36" s="23">
        <f t="shared" si="9"/>
        <v>80758.029305050106</v>
      </c>
      <c r="E36" s="23">
        <f t="shared" si="5"/>
        <v>885.83039788892074</v>
      </c>
      <c r="F36" s="22">
        <f>C36*$B$11/$B$7</f>
        <v>22.390732600578023</v>
      </c>
      <c r="G36" s="23">
        <f>E36-F36</f>
        <v>863.43966528834267</v>
      </c>
      <c r="H36" s="23">
        <f>D36-G36</f>
        <v>79894.589639761762</v>
      </c>
      <c r="U36">
        <f t="shared" si="0"/>
        <v>32</v>
      </c>
      <c r="V36" s="17">
        <f t="shared" si="1"/>
        <v>72167.440607254757</v>
      </c>
      <c r="W36" t="str">
        <f t="shared" si="2"/>
        <v/>
      </c>
    </row>
    <row r="37" spans="1:23" x14ac:dyDescent="0.45">
      <c r="A37" s="20">
        <v>23</v>
      </c>
      <c r="B37" s="20">
        <v>24</v>
      </c>
      <c r="C37" s="3">
        <f t="shared" si="4"/>
        <v>24</v>
      </c>
      <c r="D37" s="23">
        <f t="shared" si="9"/>
        <v>79894.589639761762</v>
      </c>
      <c r="E37" s="23">
        <f t="shared" si="5"/>
        <v>885.83039788892074</v>
      </c>
      <c r="F37" s="22">
        <f t="shared" ref="F37:F100" si="10">C37*$B$11/$B$7</f>
        <v>23.364242713646632</v>
      </c>
      <c r="G37" s="23">
        <f t="shared" ref="G37:G100" si="11">E37-F37</f>
        <v>862.46615517527414</v>
      </c>
      <c r="H37" s="23">
        <f t="shared" ref="H37:H100" si="12">D37-G37</f>
        <v>79032.123484586482</v>
      </c>
      <c r="U37">
        <f t="shared" si="0"/>
        <v>33</v>
      </c>
      <c r="V37" s="17">
        <f t="shared" si="1"/>
        <v>71313.736043097102</v>
      </c>
      <c r="W37" t="str">
        <f t="shared" si="2"/>
        <v/>
      </c>
    </row>
    <row r="38" spans="1:23" x14ac:dyDescent="0.45">
      <c r="A38" s="20">
        <v>24</v>
      </c>
      <c r="B38" s="3">
        <v>25</v>
      </c>
      <c r="C38" s="3">
        <f t="shared" si="4"/>
        <v>25</v>
      </c>
      <c r="D38" s="23">
        <f t="shared" si="9"/>
        <v>79032.123484586482</v>
      </c>
      <c r="E38" s="23">
        <f t="shared" si="5"/>
        <v>885.83039788892074</v>
      </c>
      <c r="F38" s="22">
        <f t="shared" si="10"/>
        <v>24.337752826715242</v>
      </c>
      <c r="G38" s="23">
        <f t="shared" si="11"/>
        <v>861.4926450622055</v>
      </c>
      <c r="H38" s="23">
        <f t="shared" si="12"/>
        <v>78170.630839524281</v>
      </c>
      <c r="U38">
        <f t="shared" si="0"/>
        <v>34</v>
      </c>
      <c r="V38" s="17">
        <f t="shared" si="1"/>
        <v>70461.004989052512</v>
      </c>
      <c r="W38" t="str">
        <f t="shared" si="2"/>
        <v/>
      </c>
    </row>
    <row r="39" spans="1:23" x14ac:dyDescent="0.45">
      <c r="A39" s="20">
        <v>25</v>
      </c>
      <c r="B39" s="20">
        <v>26</v>
      </c>
      <c r="C39" s="3">
        <f t="shared" si="4"/>
        <v>26</v>
      </c>
      <c r="D39" s="23">
        <f t="shared" si="9"/>
        <v>78170.630839524281</v>
      </c>
      <c r="E39" s="23">
        <f t="shared" si="5"/>
        <v>885.83039788892074</v>
      </c>
      <c r="F39" s="22">
        <f t="shared" si="10"/>
        <v>25.311262939783852</v>
      </c>
      <c r="G39" s="23">
        <f t="shared" si="11"/>
        <v>860.51913494913686</v>
      </c>
      <c r="H39" s="23">
        <f t="shared" si="12"/>
        <v>77310.111704575145</v>
      </c>
      <c r="U39">
        <f t="shared" si="0"/>
        <v>35</v>
      </c>
      <c r="V39" s="17">
        <f t="shared" si="1"/>
        <v>69609.247445120986</v>
      </c>
      <c r="W39" t="str">
        <f t="shared" si="2"/>
        <v/>
      </c>
    </row>
    <row r="40" spans="1:23" x14ac:dyDescent="0.45">
      <c r="A40" s="20">
        <v>26</v>
      </c>
      <c r="B40" s="20">
        <v>27</v>
      </c>
      <c r="C40" s="3">
        <f t="shared" si="4"/>
        <v>27</v>
      </c>
      <c r="D40" s="23">
        <f t="shared" si="9"/>
        <v>77310.111704575145</v>
      </c>
      <c r="E40" s="23">
        <f t="shared" si="5"/>
        <v>885.83039788892074</v>
      </c>
      <c r="F40" s="22">
        <f t="shared" si="10"/>
        <v>26.284773052852461</v>
      </c>
      <c r="G40" s="23">
        <f t="shared" si="11"/>
        <v>859.54562483606833</v>
      </c>
      <c r="H40" s="23">
        <f t="shared" si="12"/>
        <v>76450.566079739074</v>
      </c>
      <c r="U40">
        <f t="shared" si="0"/>
        <v>36</v>
      </c>
      <c r="V40" s="17">
        <f t="shared" si="1"/>
        <v>68758.463411302539</v>
      </c>
      <c r="W40" t="str">
        <f t="shared" si="2"/>
        <v/>
      </c>
    </row>
    <row r="41" spans="1:23" x14ac:dyDescent="0.45">
      <c r="A41" s="20">
        <v>27</v>
      </c>
      <c r="B41" s="3">
        <v>28</v>
      </c>
      <c r="C41" s="3">
        <f t="shared" si="4"/>
        <v>28</v>
      </c>
      <c r="D41" s="23">
        <f t="shared" si="9"/>
        <v>76450.566079739074</v>
      </c>
      <c r="E41" s="23">
        <f t="shared" si="5"/>
        <v>885.83039788892074</v>
      </c>
      <c r="F41" s="22">
        <f t="shared" si="10"/>
        <v>27.258283165921071</v>
      </c>
      <c r="G41" s="23">
        <f t="shared" si="11"/>
        <v>858.57211472299969</v>
      </c>
      <c r="H41" s="23">
        <f t="shared" si="12"/>
        <v>75591.993965016067</v>
      </c>
      <c r="U41">
        <f t="shared" si="0"/>
        <v>37</v>
      </c>
      <c r="V41" s="17">
        <f t="shared" si="1"/>
        <v>67908.652887597156</v>
      </c>
      <c r="W41" t="str">
        <f t="shared" si="2"/>
        <v/>
      </c>
    </row>
    <row r="42" spans="1:23" x14ac:dyDescent="0.45">
      <c r="A42" s="20">
        <v>28</v>
      </c>
      <c r="B42" s="20">
        <v>29</v>
      </c>
      <c r="C42" s="3">
        <f t="shared" si="4"/>
        <v>29</v>
      </c>
      <c r="D42" s="23">
        <f t="shared" si="9"/>
        <v>75591.993965016067</v>
      </c>
      <c r="E42" s="23">
        <f t="shared" si="5"/>
        <v>885.83039788892074</v>
      </c>
      <c r="F42" s="22">
        <f t="shared" si="10"/>
        <v>28.231793278989681</v>
      </c>
      <c r="G42" s="23">
        <f t="shared" si="11"/>
        <v>857.59860460993104</v>
      </c>
      <c r="H42" s="23">
        <f t="shared" si="12"/>
        <v>74734.395360406139</v>
      </c>
      <c r="U42">
        <f t="shared" si="0"/>
        <v>38</v>
      </c>
      <c r="V42" s="17">
        <f t="shared" si="1"/>
        <v>67059.815874004838</v>
      </c>
      <c r="W42" t="str">
        <f t="shared" si="2"/>
        <v/>
      </c>
    </row>
    <row r="43" spans="1:23" x14ac:dyDescent="0.45">
      <c r="A43" s="20">
        <v>29</v>
      </c>
      <c r="B43" s="20">
        <v>30</v>
      </c>
      <c r="C43" s="3">
        <f t="shared" si="4"/>
        <v>30</v>
      </c>
      <c r="D43" s="23">
        <f t="shared" si="9"/>
        <v>74734.395360406139</v>
      </c>
      <c r="E43" s="23">
        <f t="shared" si="5"/>
        <v>885.83039788892074</v>
      </c>
      <c r="F43" s="22">
        <f t="shared" si="10"/>
        <v>29.205303392058291</v>
      </c>
      <c r="G43" s="23">
        <f t="shared" si="11"/>
        <v>856.6250944968624</v>
      </c>
      <c r="H43" s="23">
        <f t="shared" si="12"/>
        <v>73877.770265909276</v>
      </c>
      <c r="U43">
        <f t="shared" si="0"/>
        <v>39</v>
      </c>
      <c r="V43" s="17">
        <f t="shared" si="1"/>
        <v>66211.9523705256</v>
      </c>
      <c r="W43" t="str">
        <f t="shared" si="2"/>
        <v/>
      </c>
    </row>
    <row r="44" spans="1:23" x14ac:dyDescent="0.45">
      <c r="A44" s="20">
        <v>30</v>
      </c>
      <c r="B44" s="3">
        <v>31</v>
      </c>
      <c r="C44" s="3">
        <f t="shared" si="4"/>
        <v>31</v>
      </c>
      <c r="D44" s="23">
        <f t="shared" si="9"/>
        <v>73877.770265909276</v>
      </c>
      <c r="E44" s="23">
        <f t="shared" si="5"/>
        <v>885.83039788892074</v>
      </c>
      <c r="F44" s="22">
        <f t="shared" si="10"/>
        <v>30.1788135051269</v>
      </c>
      <c r="G44" s="23">
        <f t="shared" si="11"/>
        <v>855.65158438379387</v>
      </c>
      <c r="H44" s="23">
        <f t="shared" si="12"/>
        <v>73022.118681525477</v>
      </c>
      <c r="U44">
        <f t="shared" si="0"/>
        <v>40</v>
      </c>
      <c r="V44" s="17">
        <f t="shared" si="1"/>
        <v>65365.062377159426</v>
      </c>
      <c r="W44" t="str">
        <f t="shared" si="2"/>
        <v/>
      </c>
    </row>
    <row r="45" spans="1:23" x14ac:dyDescent="0.45">
      <c r="A45" s="20">
        <v>31</v>
      </c>
      <c r="B45" s="20">
        <v>32</v>
      </c>
      <c r="C45" s="3">
        <f t="shared" si="4"/>
        <v>32</v>
      </c>
      <c r="D45" s="23">
        <f t="shared" si="9"/>
        <v>73022.118681525477</v>
      </c>
      <c r="E45" s="23">
        <f t="shared" si="5"/>
        <v>885.83039788892074</v>
      </c>
      <c r="F45" s="22">
        <f t="shared" si="10"/>
        <v>31.15232361819551</v>
      </c>
      <c r="G45" s="23">
        <f t="shared" si="11"/>
        <v>854.67807427072523</v>
      </c>
      <c r="H45" s="23">
        <f t="shared" si="12"/>
        <v>72167.440607254757</v>
      </c>
      <c r="U45">
        <f t="shared" si="0"/>
        <v>41</v>
      </c>
      <c r="V45" s="17">
        <f t="shared" si="1"/>
        <v>64519.145893906316</v>
      </c>
      <c r="W45" t="str">
        <f t="shared" si="2"/>
        <v/>
      </c>
    </row>
    <row r="46" spans="1:23" x14ac:dyDescent="0.45">
      <c r="A46" s="20">
        <v>32</v>
      </c>
      <c r="B46" s="20">
        <v>33</v>
      </c>
      <c r="C46" s="3">
        <f t="shared" si="4"/>
        <v>33</v>
      </c>
      <c r="D46" s="23">
        <f t="shared" si="9"/>
        <v>72167.440607254757</v>
      </c>
      <c r="E46" s="23">
        <f t="shared" si="5"/>
        <v>885.83039788892074</v>
      </c>
      <c r="F46" s="22">
        <f t="shared" si="10"/>
        <v>32.125833731264123</v>
      </c>
      <c r="G46" s="23">
        <f t="shared" si="11"/>
        <v>853.70456415765659</v>
      </c>
      <c r="H46" s="23">
        <f t="shared" si="12"/>
        <v>71313.736043097102</v>
      </c>
      <c r="U46">
        <f t="shared" si="0"/>
        <v>42</v>
      </c>
      <c r="V46" s="17">
        <f t="shared" si="1"/>
        <v>63674.202920766278</v>
      </c>
      <c r="W46" t="str">
        <f t="shared" si="2"/>
        <v/>
      </c>
    </row>
    <row r="47" spans="1:23" x14ac:dyDescent="0.45">
      <c r="A47" s="20">
        <v>33</v>
      </c>
      <c r="B47" s="3">
        <v>34</v>
      </c>
      <c r="C47" s="3">
        <f t="shared" si="4"/>
        <v>34</v>
      </c>
      <c r="D47" s="23">
        <f t="shared" si="9"/>
        <v>71313.736043097102</v>
      </c>
      <c r="E47" s="23">
        <f t="shared" si="5"/>
        <v>885.83039788892074</v>
      </c>
      <c r="F47" s="22">
        <f t="shared" si="10"/>
        <v>33.099343844332729</v>
      </c>
      <c r="G47" s="23">
        <f t="shared" si="11"/>
        <v>852.73105404458806</v>
      </c>
      <c r="H47" s="23">
        <f t="shared" si="12"/>
        <v>70461.004989052512</v>
      </c>
      <c r="U47">
        <f t="shared" si="0"/>
        <v>43</v>
      </c>
      <c r="V47" s="17">
        <f t="shared" si="1"/>
        <v>62830.233457739305</v>
      </c>
      <c r="W47" t="str">
        <f t="shared" si="2"/>
        <v/>
      </c>
    </row>
    <row r="48" spans="1:23" x14ac:dyDescent="0.45">
      <c r="A48" s="20">
        <v>34</v>
      </c>
      <c r="B48" s="20">
        <v>35</v>
      </c>
      <c r="C48" s="3">
        <f t="shared" si="4"/>
        <v>35</v>
      </c>
      <c r="D48" s="23">
        <f t="shared" si="9"/>
        <v>70461.004989052512</v>
      </c>
      <c r="E48" s="23">
        <f t="shared" si="5"/>
        <v>885.83039788892074</v>
      </c>
      <c r="F48" s="22">
        <f t="shared" si="10"/>
        <v>34.072853957401342</v>
      </c>
      <c r="G48" s="23">
        <f t="shared" si="11"/>
        <v>851.75754393151942</v>
      </c>
      <c r="H48" s="23">
        <f t="shared" si="12"/>
        <v>69609.247445120986</v>
      </c>
      <c r="U48">
        <f t="shared" si="0"/>
        <v>44</v>
      </c>
      <c r="V48" s="17">
        <f t="shared" si="1"/>
        <v>61987.237504825403</v>
      </c>
      <c r="W48" t="str">
        <f t="shared" si="2"/>
        <v/>
      </c>
    </row>
    <row r="49" spans="1:23" x14ac:dyDescent="0.45">
      <c r="A49" s="20">
        <v>35</v>
      </c>
      <c r="B49" s="20">
        <v>36</v>
      </c>
      <c r="C49" s="3">
        <f t="shared" si="4"/>
        <v>36</v>
      </c>
      <c r="D49" s="23">
        <f t="shared" si="9"/>
        <v>69609.247445120986</v>
      </c>
      <c r="E49" s="23">
        <f t="shared" si="5"/>
        <v>885.83039788892074</v>
      </c>
      <c r="F49" s="22">
        <f t="shared" si="10"/>
        <v>35.046364070469949</v>
      </c>
      <c r="G49" s="23">
        <f t="shared" si="11"/>
        <v>850.78403381845078</v>
      </c>
      <c r="H49" s="23">
        <f t="shared" si="12"/>
        <v>68758.463411302539</v>
      </c>
      <c r="U49">
        <f t="shared" si="0"/>
        <v>45</v>
      </c>
      <c r="V49" s="17">
        <f t="shared" si="1"/>
        <v>61145.215062024567</v>
      </c>
      <c r="W49" t="str">
        <f t="shared" si="2"/>
        <v/>
      </c>
    </row>
    <row r="50" spans="1:23" x14ac:dyDescent="0.45">
      <c r="A50" s="20">
        <v>36</v>
      </c>
      <c r="B50" s="3">
        <v>37</v>
      </c>
      <c r="C50" s="3">
        <f t="shared" si="4"/>
        <v>37</v>
      </c>
      <c r="D50" s="23">
        <f t="shared" si="9"/>
        <v>68758.463411302539</v>
      </c>
      <c r="E50" s="23">
        <f t="shared" si="5"/>
        <v>885.83039788892074</v>
      </c>
      <c r="F50" s="22">
        <f t="shared" si="10"/>
        <v>36.019874183538562</v>
      </c>
      <c r="G50" s="23">
        <f t="shared" si="11"/>
        <v>849.81052370538214</v>
      </c>
      <c r="H50" s="23">
        <f t="shared" si="12"/>
        <v>67908.652887597156</v>
      </c>
      <c r="U50">
        <f t="shared" si="0"/>
        <v>46</v>
      </c>
      <c r="V50" s="17">
        <f t="shared" si="1"/>
        <v>60304.166129336802</v>
      </c>
      <c r="W50" t="str">
        <f t="shared" si="2"/>
        <v/>
      </c>
    </row>
    <row r="51" spans="1:23" x14ac:dyDescent="0.45">
      <c r="A51" s="20">
        <v>37</v>
      </c>
      <c r="B51" s="20">
        <v>38</v>
      </c>
      <c r="C51" s="3">
        <f t="shared" si="4"/>
        <v>38</v>
      </c>
      <c r="D51" s="23">
        <f t="shared" si="9"/>
        <v>67908.652887597156</v>
      </c>
      <c r="E51" s="23">
        <f t="shared" si="5"/>
        <v>885.83039788892074</v>
      </c>
      <c r="F51" s="22">
        <f t="shared" si="10"/>
        <v>36.993384296607168</v>
      </c>
      <c r="G51" s="23">
        <f t="shared" si="11"/>
        <v>848.83701359231361</v>
      </c>
      <c r="H51" s="23">
        <f t="shared" si="12"/>
        <v>67059.815874004838</v>
      </c>
      <c r="U51">
        <f t="shared" si="0"/>
        <v>47</v>
      </c>
      <c r="V51" s="17">
        <f t="shared" si="1"/>
        <v>59464.090706762108</v>
      </c>
      <c r="W51" t="str">
        <f t="shared" si="2"/>
        <v/>
      </c>
    </row>
    <row r="52" spans="1:23" x14ac:dyDescent="0.45">
      <c r="A52" s="20">
        <v>38</v>
      </c>
      <c r="B52" s="20">
        <v>39</v>
      </c>
      <c r="C52" s="3">
        <f t="shared" si="4"/>
        <v>39</v>
      </c>
      <c r="D52" s="23">
        <f t="shared" si="9"/>
        <v>67059.815874004838</v>
      </c>
      <c r="E52" s="23">
        <f t="shared" si="5"/>
        <v>885.83039788892074</v>
      </c>
      <c r="F52" s="22">
        <f t="shared" si="10"/>
        <v>37.966894409675781</v>
      </c>
      <c r="G52" s="23">
        <f t="shared" si="11"/>
        <v>847.86350347924497</v>
      </c>
      <c r="H52" s="23">
        <f t="shared" si="12"/>
        <v>66211.9523705256</v>
      </c>
      <c r="U52">
        <f t="shared" si="0"/>
        <v>48</v>
      </c>
      <c r="V52" s="17">
        <f t="shared" si="1"/>
        <v>58624.98879430048</v>
      </c>
      <c r="W52" t="str">
        <f t="shared" si="2"/>
        <v/>
      </c>
    </row>
    <row r="53" spans="1:23" x14ac:dyDescent="0.45">
      <c r="A53" s="20">
        <v>39</v>
      </c>
      <c r="B53" s="3">
        <v>40</v>
      </c>
      <c r="C53" s="3">
        <f t="shared" si="4"/>
        <v>40</v>
      </c>
      <c r="D53" s="23">
        <f t="shared" si="9"/>
        <v>66211.9523705256</v>
      </c>
      <c r="E53" s="23">
        <f t="shared" si="5"/>
        <v>885.83039788892074</v>
      </c>
      <c r="F53" s="22">
        <f t="shared" si="10"/>
        <v>38.940404522744387</v>
      </c>
      <c r="G53" s="23">
        <f t="shared" si="11"/>
        <v>846.88999336617633</v>
      </c>
      <c r="H53" s="23">
        <f t="shared" si="12"/>
        <v>65365.062377159426</v>
      </c>
      <c r="U53">
        <f t="shared" si="0"/>
        <v>49</v>
      </c>
      <c r="V53" s="17">
        <f t="shared" si="1"/>
        <v>57786.860391951923</v>
      </c>
      <c r="W53" t="str">
        <f t="shared" si="2"/>
        <v/>
      </c>
    </row>
    <row r="54" spans="1:23" x14ac:dyDescent="0.45">
      <c r="A54" s="20">
        <v>40</v>
      </c>
      <c r="B54" s="20">
        <v>41</v>
      </c>
      <c r="C54" s="3">
        <f t="shared" si="4"/>
        <v>41</v>
      </c>
      <c r="D54" s="23">
        <f t="shared" si="9"/>
        <v>65365.062377159426</v>
      </c>
      <c r="E54" s="23">
        <f t="shared" si="5"/>
        <v>885.83039788892074</v>
      </c>
      <c r="F54" s="22">
        <f t="shared" si="10"/>
        <v>39.913914635813001</v>
      </c>
      <c r="G54" s="23">
        <f t="shared" si="11"/>
        <v>845.9164832531078</v>
      </c>
      <c r="H54" s="23">
        <f t="shared" si="12"/>
        <v>64519.145893906316</v>
      </c>
      <c r="U54">
        <f t="shared" si="0"/>
        <v>50</v>
      </c>
      <c r="V54" s="17">
        <f t="shared" si="1"/>
        <v>56949.70549971643</v>
      </c>
      <c r="W54" t="str">
        <f t="shared" si="2"/>
        <v/>
      </c>
    </row>
    <row r="55" spans="1:23" x14ac:dyDescent="0.45">
      <c r="A55" s="20">
        <v>41</v>
      </c>
      <c r="B55" s="20">
        <v>42</v>
      </c>
      <c r="C55" s="3">
        <f t="shared" si="4"/>
        <v>42</v>
      </c>
      <c r="D55" s="23">
        <f t="shared" si="9"/>
        <v>64519.145893906316</v>
      </c>
      <c r="E55" s="23">
        <f t="shared" si="5"/>
        <v>885.83039788892074</v>
      </c>
      <c r="F55" s="22">
        <f t="shared" si="10"/>
        <v>40.887424748881607</v>
      </c>
      <c r="G55" s="23">
        <f t="shared" si="11"/>
        <v>844.94297314003916</v>
      </c>
      <c r="H55" s="23">
        <f t="shared" si="12"/>
        <v>63674.202920766278</v>
      </c>
      <c r="U55">
        <f t="shared" si="0"/>
        <v>51</v>
      </c>
      <c r="V55" s="17">
        <f t="shared" si="1"/>
        <v>56113.52411759401</v>
      </c>
      <c r="W55" t="str">
        <f t="shared" si="2"/>
        <v/>
      </c>
    </row>
    <row r="56" spans="1:23" x14ac:dyDescent="0.45">
      <c r="A56" s="20">
        <v>42</v>
      </c>
      <c r="B56" s="3">
        <v>43</v>
      </c>
      <c r="C56" s="3">
        <f t="shared" si="4"/>
        <v>43</v>
      </c>
      <c r="D56" s="23">
        <f t="shared" si="9"/>
        <v>63674.202920766278</v>
      </c>
      <c r="E56" s="23">
        <f t="shared" si="5"/>
        <v>885.83039788892074</v>
      </c>
      <c r="F56" s="22">
        <f t="shared" si="10"/>
        <v>41.86093486195022</v>
      </c>
      <c r="G56" s="23">
        <f t="shared" si="11"/>
        <v>843.96946302697052</v>
      </c>
      <c r="H56" s="23">
        <f t="shared" si="12"/>
        <v>62830.233457739305</v>
      </c>
      <c r="U56">
        <f t="shared" si="0"/>
        <v>52</v>
      </c>
      <c r="V56" s="17">
        <f t="shared" si="1"/>
        <v>55278.316245584654</v>
      </c>
      <c r="W56" t="str">
        <f t="shared" si="2"/>
        <v/>
      </c>
    </row>
    <row r="57" spans="1:23" x14ac:dyDescent="0.45">
      <c r="A57" s="20">
        <v>43</v>
      </c>
      <c r="B57" s="20">
        <v>44</v>
      </c>
      <c r="C57" s="3">
        <f t="shared" si="4"/>
        <v>44</v>
      </c>
      <c r="D57" s="23">
        <f t="shared" si="9"/>
        <v>62830.233457739305</v>
      </c>
      <c r="E57" s="23">
        <f t="shared" si="5"/>
        <v>885.83039788892074</v>
      </c>
      <c r="F57" s="22">
        <f t="shared" si="10"/>
        <v>42.834444975018826</v>
      </c>
      <c r="G57" s="23">
        <f t="shared" si="11"/>
        <v>842.99595291390187</v>
      </c>
      <c r="H57" s="23">
        <f t="shared" si="12"/>
        <v>61987.237504825403</v>
      </c>
      <c r="U57">
        <f t="shared" si="0"/>
        <v>53</v>
      </c>
      <c r="V57" s="17">
        <f t="shared" si="1"/>
        <v>54444.08188368837</v>
      </c>
      <c r="W57">
        <f t="shared" si="2"/>
        <v>53</v>
      </c>
    </row>
    <row r="58" spans="1:23" x14ac:dyDescent="0.45">
      <c r="A58" s="20">
        <v>44</v>
      </c>
      <c r="B58" s="20">
        <v>45</v>
      </c>
      <c r="C58" s="3">
        <f t="shared" si="4"/>
        <v>45</v>
      </c>
      <c r="D58" s="23">
        <f t="shared" si="9"/>
        <v>61987.237504825403</v>
      </c>
      <c r="E58" s="23">
        <f t="shared" si="5"/>
        <v>885.83039788892074</v>
      </c>
      <c r="F58" s="22">
        <f t="shared" si="10"/>
        <v>43.807955088087439</v>
      </c>
      <c r="G58" s="23">
        <f t="shared" si="11"/>
        <v>842.02244280083335</v>
      </c>
      <c r="H58" s="23">
        <f t="shared" si="12"/>
        <v>61145.215062024567</v>
      </c>
      <c r="U58">
        <f t="shared" si="0"/>
        <v>54</v>
      </c>
      <c r="V58" s="17">
        <f t="shared" si="1"/>
        <v>53610.821031905158</v>
      </c>
      <c r="W58">
        <f t="shared" si="2"/>
        <v>54</v>
      </c>
    </row>
    <row r="59" spans="1:23" x14ac:dyDescent="0.45">
      <c r="A59" s="20">
        <v>45</v>
      </c>
      <c r="B59" s="3">
        <v>46</v>
      </c>
      <c r="C59" s="3">
        <f t="shared" si="4"/>
        <v>46</v>
      </c>
      <c r="D59" s="23">
        <f t="shared" si="9"/>
        <v>61145.215062024567</v>
      </c>
      <c r="E59" s="23">
        <f t="shared" si="5"/>
        <v>885.83039788892074</v>
      </c>
      <c r="F59" s="22">
        <f t="shared" si="10"/>
        <v>44.781465201156045</v>
      </c>
      <c r="G59" s="23">
        <f t="shared" si="11"/>
        <v>841.0489326877647</v>
      </c>
      <c r="H59" s="23">
        <f t="shared" si="12"/>
        <v>60304.166129336802</v>
      </c>
      <c r="U59">
        <f t="shared" si="0"/>
        <v>55</v>
      </c>
      <c r="V59" s="17">
        <f t="shared" si="1"/>
        <v>52778.53369023501</v>
      </c>
      <c r="W59">
        <f t="shared" si="2"/>
        <v>55</v>
      </c>
    </row>
    <row r="60" spans="1:23" x14ac:dyDescent="0.45">
      <c r="A60" s="20">
        <v>46</v>
      </c>
      <c r="B60" s="20">
        <v>47</v>
      </c>
      <c r="C60" s="3">
        <f t="shared" si="4"/>
        <v>47</v>
      </c>
      <c r="D60" s="23">
        <f t="shared" si="9"/>
        <v>60304.166129336802</v>
      </c>
      <c r="E60" s="23">
        <f t="shared" si="5"/>
        <v>885.83039788892074</v>
      </c>
      <c r="F60" s="22">
        <f t="shared" si="10"/>
        <v>45.754975314224659</v>
      </c>
      <c r="G60" s="23">
        <f t="shared" si="11"/>
        <v>840.07542257469606</v>
      </c>
      <c r="H60" s="23">
        <f t="shared" si="12"/>
        <v>59464.090706762108</v>
      </c>
      <c r="U60">
        <f t="shared" si="0"/>
        <v>56</v>
      </c>
      <c r="V60" s="17">
        <f t="shared" si="1"/>
        <v>51947.219858677934</v>
      </c>
      <c r="W60">
        <f t="shared" si="2"/>
        <v>56</v>
      </c>
    </row>
    <row r="61" spans="1:23" x14ac:dyDescent="0.45">
      <c r="A61" s="20">
        <v>47</v>
      </c>
      <c r="B61" s="20">
        <v>48</v>
      </c>
      <c r="C61" s="3">
        <f t="shared" si="4"/>
        <v>48</v>
      </c>
      <c r="D61" s="23">
        <f t="shared" si="9"/>
        <v>59464.090706762108</v>
      </c>
      <c r="E61" s="23">
        <f t="shared" si="5"/>
        <v>885.83039788892074</v>
      </c>
      <c r="F61" s="22">
        <f t="shared" si="10"/>
        <v>46.728485427293265</v>
      </c>
      <c r="G61" s="23">
        <f t="shared" si="11"/>
        <v>839.10191246162753</v>
      </c>
      <c r="H61" s="23">
        <f t="shared" si="12"/>
        <v>58624.98879430048</v>
      </c>
      <c r="U61">
        <f t="shared" si="0"/>
        <v>57</v>
      </c>
      <c r="V61" s="17">
        <f t="shared" si="1"/>
        <v>51116.879537233923</v>
      </c>
      <c r="W61">
        <f t="shared" si="2"/>
        <v>57</v>
      </c>
    </row>
    <row r="62" spans="1:23" x14ac:dyDescent="0.45">
      <c r="A62" s="20">
        <v>48</v>
      </c>
      <c r="B62" s="3">
        <v>49</v>
      </c>
      <c r="C62" s="3">
        <f t="shared" si="4"/>
        <v>49</v>
      </c>
      <c r="D62" s="23">
        <f t="shared" si="9"/>
        <v>58624.98879430048</v>
      </c>
      <c r="E62" s="23">
        <f t="shared" si="5"/>
        <v>885.83039788892074</v>
      </c>
      <c r="F62" s="22">
        <f t="shared" si="10"/>
        <v>47.701995540361878</v>
      </c>
      <c r="G62" s="23">
        <f t="shared" si="11"/>
        <v>838.12840234855889</v>
      </c>
      <c r="H62" s="23">
        <f t="shared" si="12"/>
        <v>57786.860391951923</v>
      </c>
      <c r="U62">
        <f t="shared" si="0"/>
        <v>58</v>
      </c>
      <c r="V62" s="17">
        <f t="shared" si="1"/>
        <v>50287.512725902983</v>
      </c>
      <c r="W62">
        <f t="shared" si="2"/>
        <v>58</v>
      </c>
    </row>
    <row r="63" spans="1:23" x14ac:dyDescent="0.45">
      <c r="A63" s="20">
        <v>49</v>
      </c>
      <c r="B63" s="20">
        <v>50</v>
      </c>
      <c r="C63" s="3">
        <f t="shared" si="4"/>
        <v>50</v>
      </c>
      <c r="D63" s="23">
        <f t="shared" si="9"/>
        <v>57786.860391951923</v>
      </c>
      <c r="E63" s="23">
        <f t="shared" si="5"/>
        <v>885.83039788892074</v>
      </c>
      <c r="F63" s="22">
        <f t="shared" si="10"/>
        <v>48.675505653430484</v>
      </c>
      <c r="G63" s="23">
        <f t="shared" si="11"/>
        <v>837.15489223549025</v>
      </c>
      <c r="H63" s="23">
        <f t="shared" si="12"/>
        <v>56949.70549971643</v>
      </c>
      <c r="U63">
        <f t="shared" si="0"/>
        <v>59</v>
      </c>
      <c r="V63" s="17">
        <f t="shared" si="1"/>
        <v>49459.119424685108</v>
      </c>
      <c r="W63">
        <f t="shared" si="2"/>
        <v>59</v>
      </c>
    </row>
    <row r="64" spans="1:23" x14ac:dyDescent="0.45">
      <c r="A64" s="20">
        <v>50</v>
      </c>
      <c r="B64" s="20">
        <v>51</v>
      </c>
      <c r="C64" s="3">
        <f t="shared" si="4"/>
        <v>51</v>
      </c>
      <c r="D64" s="23">
        <f t="shared" si="9"/>
        <v>56949.70549971643</v>
      </c>
      <c r="E64" s="23">
        <f t="shared" si="5"/>
        <v>885.83039788892074</v>
      </c>
      <c r="F64" s="22">
        <f t="shared" si="10"/>
        <v>49.649015766499097</v>
      </c>
      <c r="G64" s="23">
        <f t="shared" si="11"/>
        <v>836.18138212242161</v>
      </c>
      <c r="H64" s="23">
        <f t="shared" si="12"/>
        <v>56113.52411759401</v>
      </c>
      <c r="U64">
        <f t="shared" si="0"/>
        <v>60</v>
      </c>
      <c r="V64" s="17">
        <f t="shared" si="1"/>
        <v>48631.699633580305</v>
      </c>
      <c r="W64">
        <f t="shared" si="2"/>
        <v>60</v>
      </c>
    </row>
    <row r="65" spans="1:23" x14ac:dyDescent="0.45">
      <c r="A65" s="20">
        <v>51</v>
      </c>
      <c r="B65" s="3">
        <v>52</v>
      </c>
      <c r="C65" s="3">
        <f t="shared" si="4"/>
        <v>52</v>
      </c>
      <c r="D65" s="23">
        <f t="shared" si="9"/>
        <v>56113.52411759401</v>
      </c>
      <c r="E65" s="23">
        <f t="shared" si="5"/>
        <v>885.83039788892074</v>
      </c>
      <c r="F65" s="22">
        <f t="shared" si="10"/>
        <v>50.622525879567704</v>
      </c>
      <c r="G65" s="23">
        <f t="shared" si="11"/>
        <v>835.20787200935308</v>
      </c>
      <c r="H65" s="23">
        <f t="shared" si="12"/>
        <v>55278.316245584654</v>
      </c>
      <c r="U65">
        <f t="shared" si="0"/>
        <v>61</v>
      </c>
      <c r="V65" s="17">
        <f t="shared" si="1"/>
        <v>47805.253352588566</v>
      </c>
      <c r="W65">
        <f t="shared" si="2"/>
        <v>61</v>
      </c>
    </row>
    <row r="66" spans="1:23" x14ac:dyDescent="0.45">
      <c r="A66" s="20">
        <v>52</v>
      </c>
      <c r="B66" s="20">
        <v>53</v>
      </c>
      <c r="C66" s="3">
        <f t="shared" si="4"/>
        <v>53</v>
      </c>
      <c r="D66" s="23">
        <f t="shared" si="9"/>
        <v>55278.316245584654</v>
      </c>
      <c r="E66" s="23">
        <f t="shared" si="5"/>
        <v>885.83039788892074</v>
      </c>
      <c r="F66" s="22">
        <f t="shared" si="10"/>
        <v>51.596035992636317</v>
      </c>
      <c r="G66" s="23">
        <f t="shared" si="11"/>
        <v>834.23436189628444</v>
      </c>
      <c r="H66" s="23">
        <f t="shared" si="12"/>
        <v>54444.08188368837</v>
      </c>
      <c r="U66">
        <f t="shared" si="0"/>
        <v>62</v>
      </c>
      <c r="V66" s="17">
        <f t="shared" si="1"/>
        <v>46979.7805817099</v>
      </c>
      <c r="W66">
        <f t="shared" si="2"/>
        <v>62</v>
      </c>
    </row>
    <row r="67" spans="1:23" x14ac:dyDescent="0.45">
      <c r="A67" s="20">
        <v>53</v>
      </c>
      <c r="B67" s="20">
        <v>54</v>
      </c>
      <c r="C67" s="3">
        <f t="shared" si="4"/>
        <v>54</v>
      </c>
      <c r="D67" s="23">
        <f t="shared" si="9"/>
        <v>54444.08188368837</v>
      </c>
      <c r="E67" s="23">
        <f t="shared" si="5"/>
        <v>885.83039788892074</v>
      </c>
      <c r="F67" s="22">
        <f t="shared" si="10"/>
        <v>52.569546105704923</v>
      </c>
      <c r="G67" s="23">
        <f t="shared" si="11"/>
        <v>833.2608517832158</v>
      </c>
      <c r="H67" s="23">
        <f t="shared" si="12"/>
        <v>53610.821031905158</v>
      </c>
      <c r="U67">
        <f t="shared" si="0"/>
        <v>63</v>
      </c>
      <c r="V67" s="17">
        <f t="shared" si="1"/>
        <v>46155.281320944305</v>
      </c>
      <c r="W67">
        <f t="shared" si="2"/>
        <v>63</v>
      </c>
    </row>
    <row r="68" spans="1:23" x14ac:dyDescent="0.45">
      <c r="A68" s="20">
        <v>54</v>
      </c>
      <c r="B68" s="3">
        <v>55</v>
      </c>
      <c r="C68" s="3">
        <f t="shared" si="4"/>
        <v>55</v>
      </c>
      <c r="D68" s="23">
        <f t="shared" si="9"/>
        <v>53610.821031905158</v>
      </c>
      <c r="E68" s="23">
        <f t="shared" si="5"/>
        <v>885.83039788892074</v>
      </c>
      <c r="F68" s="22">
        <f t="shared" si="10"/>
        <v>53.543056218773536</v>
      </c>
      <c r="G68" s="23">
        <f t="shared" si="11"/>
        <v>832.28734167014716</v>
      </c>
      <c r="H68" s="23">
        <f t="shared" si="12"/>
        <v>52778.53369023501</v>
      </c>
      <c r="U68">
        <f t="shared" si="0"/>
        <v>64</v>
      </c>
      <c r="V68" s="17">
        <f t="shared" si="1"/>
        <v>45331.755570291774</v>
      </c>
      <c r="W68">
        <f t="shared" si="2"/>
        <v>64</v>
      </c>
    </row>
    <row r="69" spans="1:23" x14ac:dyDescent="0.45">
      <c r="A69" s="20">
        <v>55</v>
      </c>
      <c r="B69" s="20">
        <v>56</v>
      </c>
      <c r="C69" s="3">
        <f t="shared" si="4"/>
        <v>56</v>
      </c>
      <c r="D69" s="23">
        <f t="shared" si="9"/>
        <v>52778.53369023501</v>
      </c>
      <c r="E69" s="23">
        <f t="shared" si="5"/>
        <v>885.83039788892074</v>
      </c>
      <c r="F69" s="22">
        <f t="shared" si="10"/>
        <v>54.516566331842142</v>
      </c>
      <c r="G69" s="23">
        <f t="shared" si="11"/>
        <v>831.31383155707863</v>
      </c>
      <c r="H69" s="23">
        <f t="shared" si="12"/>
        <v>51947.219858677934</v>
      </c>
      <c r="U69">
        <f t="shared" si="0"/>
        <v>65</v>
      </c>
      <c r="V69" s="17">
        <f t="shared" si="1"/>
        <v>44509.203329752316</v>
      </c>
      <c r="W69">
        <f t="shared" si="2"/>
        <v>65</v>
      </c>
    </row>
    <row r="70" spans="1:23" x14ac:dyDescent="0.45">
      <c r="A70" s="20">
        <v>56</v>
      </c>
      <c r="B70" s="20">
        <v>57</v>
      </c>
      <c r="C70" s="3">
        <f t="shared" si="4"/>
        <v>57</v>
      </c>
      <c r="D70" s="23">
        <f t="shared" si="9"/>
        <v>51947.219858677934</v>
      </c>
      <c r="E70" s="23">
        <f t="shared" si="5"/>
        <v>885.83039788892074</v>
      </c>
      <c r="F70" s="22">
        <f t="shared" si="10"/>
        <v>55.490076444910756</v>
      </c>
      <c r="G70" s="23">
        <f t="shared" si="11"/>
        <v>830.34032144400999</v>
      </c>
      <c r="H70" s="23">
        <f t="shared" si="12"/>
        <v>51116.879537233923</v>
      </c>
      <c r="U70">
        <f t="shared" ref="U70:U112" si="13">C79</f>
        <v>66</v>
      </c>
      <c r="V70" s="17">
        <f t="shared" ref="V70:V112" si="14">H79</f>
        <v>43687.624599325922</v>
      </c>
      <c r="W70">
        <f t="shared" ref="W70:W124" si="15">IF(V70&lt;55000,U70,"")</f>
        <v>66</v>
      </c>
    </row>
    <row r="71" spans="1:23" x14ac:dyDescent="0.45">
      <c r="A71" s="20">
        <v>57</v>
      </c>
      <c r="B71" s="3">
        <v>58</v>
      </c>
      <c r="C71" s="3">
        <f t="shared" si="4"/>
        <v>58</v>
      </c>
      <c r="D71" s="23">
        <f t="shared" si="9"/>
        <v>51116.879537233923</v>
      </c>
      <c r="E71" s="23">
        <f t="shared" si="5"/>
        <v>885.83039788892074</v>
      </c>
      <c r="F71" s="22">
        <f t="shared" si="10"/>
        <v>56.463586557979362</v>
      </c>
      <c r="G71" s="23">
        <f t="shared" si="11"/>
        <v>829.36681133094135</v>
      </c>
      <c r="H71" s="23">
        <f t="shared" si="12"/>
        <v>50287.512725902983</v>
      </c>
      <c r="U71">
        <f t="shared" si="13"/>
        <v>67</v>
      </c>
      <c r="V71" s="17">
        <f t="shared" si="14"/>
        <v>42867.0193790126</v>
      </c>
      <c r="W71">
        <f t="shared" si="15"/>
        <v>67</v>
      </c>
    </row>
    <row r="72" spans="1:23" x14ac:dyDescent="0.45">
      <c r="A72" s="20">
        <v>58</v>
      </c>
      <c r="B72" s="20">
        <v>59</v>
      </c>
      <c r="C72" s="3">
        <f t="shared" si="4"/>
        <v>59</v>
      </c>
      <c r="D72" s="23">
        <f t="shared" si="9"/>
        <v>50287.512725902983</v>
      </c>
      <c r="E72" s="23">
        <f t="shared" si="5"/>
        <v>885.83039788892074</v>
      </c>
      <c r="F72" s="22">
        <f t="shared" si="10"/>
        <v>57.437096671047975</v>
      </c>
      <c r="G72" s="23">
        <f t="shared" si="11"/>
        <v>828.39330121787282</v>
      </c>
      <c r="H72" s="23">
        <f t="shared" si="12"/>
        <v>49459.119424685108</v>
      </c>
      <c r="U72">
        <f t="shared" si="13"/>
        <v>68</v>
      </c>
      <c r="V72" s="17">
        <f t="shared" si="14"/>
        <v>42047.387668812342</v>
      </c>
      <c r="W72">
        <f t="shared" si="15"/>
        <v>68</v>
      </c>
    </row>
    <row r="73" spans="1:23" x14ac:dyDescent="0.45">
      <c r="A73" s="20">
        <v>59</v>
      </c>
      <c r="B73" s="20">
        <v>60</v>
      </c>
      <c r="C73" s="3">
        <f t="shared" si="4"/>
        <v>60</v>
      </c>
      <c r="D73" s="23">
        <f t="shared" si="9"/>
        <v>49459.119424685108</v>
      </c>
      <c r="E73" s="23">
        <f t="shared" si="5"/>
        <v>885.83039788892074</v>
      </c>
      <c r="F73" s="22">
        <f t="shared" si="10"/>
        <v>58.410606784116581</v>
      </c>
      <c r="G73" s="23">
        <f t="shared" si="11"/>
        <v>827.41979110480418</v>
      </c>
      <c r="H73" s="23">
        <f t="shared" si="12"/>
        <v>48631.699633580305</v>
      </c>
      <c r="U73">
        <f t="shared" si="13"/>
        <v>69</v>
      </c>
      <c r="V73" s="17">
        <f t="shared" si="14"/>
        <v>41228.729468725156</v>
      </c>
      <c r="W73">
        <f t="shared" si="15"/>
        <v>69</v>
      </c>
    </row>
    <row r="74" spans="1:23" x14ac:dyDescent="0.45">
      <c r="A74" s="20">
        <v>60</v>
      </c>
      <c r="B74" s="3">
        <v>61</v>
      </c>
      <c r="C74" s="3">
        <f t="shared" si="4"/>
        <v>61</v>
      </c>
      <c r="D74" s="23">
        <f t="shared" si="9"/>
        <v>48631.699633580305</v>
      </c>
      <c r="E74" s="23">
        <f t="shared" si="5"/>
        <v>885.83039788892074</v>
      </c>
      <c r="F74" s="22">
        <f t="shared" si="10"/>
        <v>59.384116897185194</v>
      </c>
      <c r="G74" s="23">
        <f t="shared" si="11"/>
        <v>826.44628099173553</v>
      </c>
      <c r="H74" s="23">
        <f t="shared" si="12"/>
        <v>47805.253352588566</v>
      </c>
      <c r="U74">
        <f t="shared" si="13"/>
        <v>70</v>
      </c>
      <c r="V74" s="17">
        <f t="shared" si="14"/>
        <v>40411.044778751035</v>
      </c>
      <c r="W74">
        <f t="shared" si="15"/>
        <v>70</v>
      </c>
    </row>
    <row r="75" spans="1:23" x14ac:dyDescent="0.45">
      <c r="A75" s="20">
        <v>61</v>
      </c>
      <c r="B75" s="20">
        <v>62</v>
      </c>
      <c r="C75" s="3">
        <f t="shared" si="4"/>
        <v>62</v>
      </c>
      <c r="D75" s="23">
        <f t="shared" si="9"/>
        <v>47805.253352588566</v>
      </c>
      <c r="E75" s="23">
        <f t="shared" si="5"/>
        <v>885.83039788892074</v>
      </c>
      <c r="F75" s="22">
        <f t="shared" si="10"/>
        <v>60.3576270102538</v>
      </c>
      <c r="G75" s="23">
        <f t="shared" si="11"/>
        <v>825.47277087866689</v>
      </c>
      <c r="H75" s="23">
        <f t="shared" si="12"/>
        <v>46979.7805817099</v>
      </c>
      <c r="U75">
        <f t="shared" si="13"/>
        <v>71</v>
      </c>
      <c r="V75" s="17">
        <f t="shared" si="14"/>
        <v>39594.333598889985</v>
      </c>
      <c r="W75">
        <f t="shared" si="15"/>
        <v>71</v>
      </c>
    </row>
    <row r="76" spans="1:23" x14ac:dyDescent="0.45">
      <c r="A76" s="20">
        <v>62</v>
      </c>
      <c r="B76" s="20">
        <v>63</v>
      </c>
      <c r="C76" s="3">
        <f t="shared" si="4"/>
        <v>63</v>
      </c>
      <c r="D76" s="23">
        <f t="shared" si="9"/>
        <v>46979.7805817099</v>
      </c>
      <c r="E76" s="23">
        <f t="shared" si="5"/>
        <v>885.83039788892074</v>
      </c>
      <c r="F76" s="22">
        <f t="shared" si="10"/>
        <v>61.331137123322414</v>
      </c>
      <c r="G76" s="23">
        <f t="shared" si="11"/>
        <v>824.49926076559836</v>
      </c>
      <c r="H76" s="23">
        <f t="shared" si="12"/>
        <v>46155.281320944305</v>
      </c>
      <c r="U76">
        <f t="shared" si="13"/>
        <v>72</v>
      </c>
      <c r="V76" s="17">
        <f t="shared" si="14"/>
        <v>38778.595929142008</v>
      </c>
      <c r="W76">
        <f t="shared" si="15"/>
        <v>72</v>
      </c>
    </row>
    <row r="77" spans="1:23" x14ac:dyDescent="0.45">
      <c r="A77" s="20">
        <v>63</v>
      </c>
      <c r="B77" s="3">
        <v>64</v>
      </c>
      <c r="C77" s="3">
        <f t="shared" si="4"/>
        <v>64</v>
      </c>
      <c r="D77" s="23">
        <f t="shared" si="9"/>
        <v>46155.281320944305</v>
      </c>
      <c r="E77" s="23">
        <f t="shared" si="5"/>
        <v>885.83039788892074</v>
      </c>
      <c r="F77" s="22">
        <f t="shared" si="10"/>
        <v>62.30464723639102</v>
      </c>
      <c r="G77" s="23">
        <f t="shared" si="11"/>
        <v>823.52575065252972</v>
      </c>
      <c r="H77" s="23">
        <f t="shared" si="12"/>
        <v>45331.755570291774</v>
      </c>
      <c r="U77">
        <f t="shared" si="13"/>
        <v>73</v>
      </c>
      <c r="V77" s="17">
        <f t="shared" si="14"/>
        <v>37963.831769507095</v>
      </c>
      <c r="W77">
        <f t="shared" si="15"/>
        <v>73</v>
      </c>
    </row>
    <row r="78" spans="1:23" x14ac:dyDescent="0.45">
      <c r="A78" s="20">
        <v>64</v>
      </c>
      <c r="B78" s="20">
        <v>65</v>
      </c>
      <c r="C78" s="3">
        <f t="shared" si="4"/>
        <v>65</v>
      </c>
      <c r="D78" s="23">
        <f t="shared" si="9"/>
        <v>45331.755570291774</v>
      </c>
      <c r="E78" s="23">
        <f t="shared" si="5"/>
        <v>885.83039788892074</v>
      </c>
      <c r="F78" s="22">
        <f t="shared" si="10"/>
        <v>63.278157349459633</v>
      </c>
      <c r="G78" s="23">
        <f t="shared" si="11"/>
        <v>822.55224053946108</v>
      </c>
      <c r="H78" s="23">
        <f t="shared" si="12"/>
        <v>44509.203329752316</v>
      </c>
      <c r="U78">
        <f t="shared" si="13"/>
        <v>74</v>
      </c>
      <c r="V78" s="17">
        <f t="shared" si="14"/>
        <v>37150.041119985253</v>
      </c>
      <c r="W78">
        <f t="shared" si="15"/>
        <v>74</v>
      </c>
    </row>
    <row r="79" spans="1:23" x14ac:dyDescent="0.45">
      <c r="A79" s="20">
        <v>65</v>
      </c>
      <c r="B79" s="20">
        <v>66</v>
      </c>
      <c r="C79" s="3">
        <f t="shared" ref="C79:C134" si="16">C78+1</f>
        <v>66</v>
      </c>
      <c r="D79" s="23">
        <f t="shared" si="9"/>
        <v>44509.203329752316</v>
      </c>
      <c r="E79" s="23">
        <f t="shared" ref="E79:E134" si="17">$B$8</f>
        <v>885.83039788892074</v>
      </c>
      <c r="F79" s="22">
        <f t="shared" si="10"/>
        <v>64.251667462528246</v>
      </c>
      <c r="G79" s="23">
        <f t="shared" si="11"/>
        <v>821.57873042639244</v>
      </c>
      <c r="H79" s="23">
        <f t="shared" si="12"/>
        <v>43687.624599325922</v>
      </c>
      <c r="U79">
        <f t="shared" si="13"/>
        <v>75</v>
      </c>
      <c r="V79" s="17">
        <f t="shared" si="14"/>
        <v>36337.223980576477</v>
      </c>
      <c r="W79">
        <f t="shared" si="15"/>
        <v>75</v>
      </c>
    </row>
    <row r="80" spans="1:23" x14ac:dyDescent="0.45">
      <c r="A80" s="20">
        <v>66</v>
      </c>
      <c r="B80" s="3">
        <v>67</v>
      </c>
      <c r="C80" s="3">
        <f t="shared" si="16"/>
        <v>67</v>
      </c>
      <c r="D80" s="23">
        <f t="shared" ref="D80:D134" si="18">H79</f>
        <v>43687.624599325922</v>
      </c>
      <c r="E80" s="23">
        <f t="shared" si="17"/>
        <v>885.83039788892074</v>
      </c>
      <c r="F80" s="22">
        <f t="shared" si="10"/>
        <v>65.225177575596845</v>
      </c>
      <c r="G80" s="23">
        <f t="shared" si="11"/>
        <v>820.60522031332391</v>
      </c>
      <c r="H80" s="23">
        <f t="shared" si="12"/>
        <v>42867.0193790126</v>
      </c>
      <c r="U80">
        <f t="shared" si="13"/>
        <v>76</v>
      </c>
      <c r="V80" s="17">
        <f t="shared" si="14"/>
        <v>35525.380351280772</v>
      </c>
      <c r="W80">
        <f t="shared" si="15"/>
        <v>76</v>
      </c>
    </row>
    <row r="81" spans="1:23" x14ac:dyDescent="0.45">
      <c r="A81" s="20">
        <v>67</v>
      </c>
      <c r="B81" s="20">
        <v>68</v>
      </c>
      <c r="C81" s="3">
        <f t="shared" si="16"/>
        <v>68</v>
      </c>
      <c r="D81" s="23">
        <f t="shared" si="18"/>
        <v>42867.0193790126</v>
      </c>
      <c r="E81" s="23">
        <f t="shared" si="17"/>
        <v>885.83039788892074</v>
      </c>
      <c r="F81" s="22">
        <f t="shared" si="10"/>
        <v>66.198687688665458</v>
      </c>
      <c r="G81" s="23">
        <f t="shared" si="11"/>
        <v>819.63171020025527</v>
      </c>
      <c r="H81" s="23">
        <f t="shared" si="12"/>
        <v>42047.387668812342</v>
      </c>
      <c r="U81">
        <f t="shared" si="13"/>
        <v>77</v>
      </c>
      <c r="V81" s="17">
        <f t="shared" si="14"/>
        <v>34714.510232098131</v>
      </c>
      <c r="W81">
        <f t="shared" si="15"/>
        <v>77</v>
      </c>
    </row>
    <row r="82" spans="1:23" x14ac:dyDescent="0.45">
      <c r="A82" s="20">
        <v>68</v>
      </c>
      <c r="B82" s="20">
        <v>69</v>
      </c>
      <c r="C82" s="3">
        <f t="shared" si="16"/>
        <v>69</v>
      </c>
      <c r="D82" s="23">
        <f t="shared" si="18"/>
        <v>42047.387668812342</v>
      </c>
      <c r="E82" s="23">
        <f t="shared" si="17"/>
        <v>885.83039788892074</v>
      </c>
      <c r="F82" s="22">
        <f t="shared" si="10"/>
        <v>67.172197801734072</v>
      </c>
      <c r="G82" s="23">
        <f t="shared" si="11"/>
        <v>818.65820008718663</v>
      </c>
      <c r="H82" s="23">
        <f t="shared" si="12"/>
        <v>41228.729468725156</v>
      </c>
      <c r="U82">
        <f t="shared" si="13"/>
        <v>78</v>
      </c>
      <c r="V82" s="17">
        <f t="shared" si="14"/>
        <v>33904.613623028563</v>
      </c>
      <c r="W82">
        <f t="shared" si="15"/>
        <v>78</v>
      </c>
    </row>
    <row r="83" spans="1:23" x14ac:dyDescent="0.45">
      <c r="A83" s="20">
        <v>69</v>
      </c>
      <c r="B83" s="3">
        <v>70</v>
      </c>
      <c r="C83" s="3">
        <f t="shared" si="16"/>
        <v>70</v>
      </c>
      <c r="D83" s="23">
        <f t="shared" si="18"/>
        <v>41228.729468725156</v>
      </c>
      <c r="E83" s="23">
        <f t="shared" si="17"/>
        <v>885.83039788892074</v>
      </c>
      <c r="F83" s="22">
        <f t="shared" si="10"/>
        <v>68.145707914802685</v>
      </c>
      <c r="G83" s="23">
        <f t="shared" si="11"/>
        <v>817.6846899741181</v>
      </c>
      <c r="H83" s="23">
        <f t="shared" si="12"/>
        <v>40411.044778751035</v>
      </c>
      <c r="U83">
        <f t="shared" si="13"/>
        <v>79</v>
      </c>
      <c r="V83" s="17">
        <f t="shared" si="14"/>
        <v>33095.690524072059</v>
      </c>
      <c r="W83">
        <f t="shared" si="15"/>
        <v>79</v>
      </c>
    </row>
    <row r="84" spans="1:23" x14ac:dyDescent="0.45">
      <c r="A84" s="20">
        <v>70</v>
      </c>
      <c r="B84" s="20">
        <v>71</v>
      </c>
      <c r="C84" s="3">
        <f t="shared" si="16"/>
        <v>71</v>
      </c>
      <c r="D84" s="23">
        <f t="shared" si="18"/>
        <v>40411.044778751035</v>
      </c>
      <c r="E84" s="23">
        <f t="shared" si="17"/>
        <v>885.83039788892074</v>
      </c>
      <c r="F84" s="22">
        <f t="shared" si="10"/>
        <v>69.119218027871284</v>
      </c>
      <c r="G84" s="23">
        <f t="shared" si="11"/>
        <v>816.71117986104946</v>
      </c>
      <c r="H84" s="23">
        <f t="shared" si="12"/>
        <v>39594.333598889985</v>
      </c>
      <c r="U84">
        <f t="shared" si="13"/>
        <v>80</v>
      </c>
      <c r="V84" s="17">
        <f t="shared" si="14"/>
        <v>32287.740935228627</v>
      </c>
      <c r="W84">
        <f t="shared" si="15"/>
        <v>80</v>
      </c>
    </row>
    <row r="85" spans="1:23" x14ac:dyDescent="0.45">
      <c r="A85" s="20">
        <v>71</v>
      </c>
      <c r="B85" s="20">
        <v>72</v>
      </c>
      <c r="C85" s="3">
        <f t="shared" si="16"/>
        <v>72</v>
      </c>
      <c r="D85" s="23">
        <f t="shared" si="18"/>
        <v>39594.333598889985</v>
      </c>
      <c r="E85" s="23">
        <f t="shared" si="17"/>
        <v>885.83039788892074</v>
      </c>
      <c r="F85" s="22">
        <f t="shared" si="10"/>
        <v>70.092728140939897</v>
      </c>
      <c r="G85" s="23">
        <f t="shared" si="11"/>
        <v>815.73766974798082</v>
      </c>
      <c r="H85" s="23">
        <f t="shared" si="12"/>
        <v>38778.595929142008</v>
      </c>
      <c r="U85">
        <f t="shared" si="13"/>
        <v>81</v>
      </c>
      <c r="V85" s="17">
        <f t="shared" si="14"/>
        <v>31480.764856498263</v>
      </c>
      <c r="W85">
        <f t="shared" si="15"/>
        <v>81</v>
      </c>
    </row>
    <row r="86" spans="1:23" x14ac:dyDescent="0.45">
      <c r="A86" s="20">
        <v>72</v>
      </c>
      <c r="B86" s="3">
        <v>73</v>
      </c>
      <c r="C86" s="3">
        <f t="shared" si="16"/>
        <v>73</v>
      </c>
      <c r="D86" s="23">
        <f t="shared" si="18"/>
        <v>38778.595929142008</v>
      </c>
      <c r="E86" s="23">
        <f t="shared" si="17"/>
        <v>885.83039788892074</v>
      </c>
      <c r="F86" s="22">
        <f t="shared" si="10"/>
        <v>71.06623825400851</v>
      </c>
      <c r="G86" s="23">
        <f t="shared" si="11"/>
        <v>814.76415963491218</v>
      </c>
      <c r="H86" s="23">
        <f t="shared" si="12"/>
        <v>37963.831769507095</v>
      </c>
      <c r="U86">
        <f t="shared" si="13"/>
        <v>82</v>
      </c>
      <c r="V86" s="17">
        <f t="shared" si="14"/>
        <v>30674.762287880967</v>
      </c>
      <c r="W86">
        <f t="shared" si="15"/>
        <v>82</v>
      </c>
    </row>
    <row r="87" spans="1:23" x14ac:dyDescent="0.45">
      <c r="A87" s="20">
        <v>73</v>
      </c>
      <c r="B87" s="20">
        <v>74</v>
      </c>
      <c r="C87" s="3">
        <f t="shared" si="16"/>
        <v>74</v>
      </c>
      <c r="D87" s="23">
        <f t="shared" si="18"/>
        <v>37963.831769507095</v>
      </c>
      <c r="E87" s="23">
        <f t="shared" si="17"/>
        <v>885.83039788892074</v>
      </c>
      <c r="F87" s="22">
        <f t="shared" si="10"/>
        <v>72.039748367077124</v>
      </c>
      <c r="G87" s="23">
        <f t="shared" si="11"/>
        <v>813.79064952184365</v>
      </c>
      <c r="H87" s="23">
        <f t="shared" si="12"/>
        <v>37150.041119985253</v>
      </c>
      <c r="U87">
        <f t="shared" si="13"/>
        <v>83</v>
      </c>
      <c r="V87" s="17">
        <f t="shared" si="14"/>
        <v>29869.733229376739</v>
      </c>
      <c r="W87">
        <f t="shared" si="15"/>
        <v>83</v>
      </c>
    </row>
    <row r="88" spans="1:23" x14ac:dyDescent="0.45">
      <c r="A88" s="20">
        <v>74</v>
      </c>
      <c r="B88" s="20">
        <v>75</v>
      </c>
      <c r="C88" s="3">
        <f t="shared" si="16"/>
        <v>75</v>
      </c>
      <c r="D88" s="23">
        <f t="shared" si="18"/>
        <v>37150.041119985253</v>
      </c>
      <c r="E88" s="23">
        <f t="shared" si="17"/>
        <v>885.83039788892074</v>
      </c>
      <c r="F88" s="22">
        <f t="shared" si="10"/>
        <v>73.013258480145723</v>
      </c>
      <c r="G88" s="23">
        <f t="shared" si="11"/>
        <v>812.81713940877501</v>
      </c>
      <c r="H88" s="23">
        <f t="shared" si="12"/>
        <v>36337.223980576477</v>
      </c>
      <c r="U88">
        <f t="shared" si="13"/>
        <v>84</v>
      </c>
      <c r="V88" s="17">
        <f t="shared" si="14"/>
        <v>29065.67768098558</v>
      </c>
      <c r="W88">
        <f t="shared" si="15"/>
        <v>84</v>
      </c>
    </row>
    <row r="89" spans="1:23" x14ac:dyDescent="0.45">
      <c r="A89" s="20">
        <v>75</v>
      </c>
      <c r="B89" s="3">
        <v>76</v>
      </c>
      <c r="C89" s="3">
        <f t="shared" si="16"/>
        <v>76</v>
      </c>
      <c r="D89" s="23">
        <f t="shared" si="18"/>
        <v>36337.223980576477</v>
      </c>
      <c r="E89" s="23">
        <f t="shared" si="17"/>
        <v>885.83039788892074</v>
      </c>
      <c r="F89" s="22">
        <f t="shared" si="10"/>
        <v>73.986768593214336</v>
      </c>
      <c r="G89" s="23">
        <f t="shared" si="11"/>
        <v>811.84362929570636</v>
      </c>
      <c r="H89" s="23">
        <f t="shared" si="12"/>
        <v>35525.380351280772</v>
      </c>
      <c r="U89">
        <f t="shared" si="13"/>
        <v>85</v>
      </c>
      <c r="V89" s="17">
        <f t="shared" si="14"/>
        <v>28262.595642707493</v>
      </c>
      <c r="W89">
        <f t="shared" si="15"/>
        <v>85</v>
      </c>
    </row>
    <row r="90" spans="1:23" x14ac:dyDescent="0.45">
      <c r="A90" s="20">
        <v>76</v>
      </c>
      <c r="B90" s="20">
        <v>77</v>
      </c>
      <c r="C90" s="3">
        <f t="shared" si="16"/>
        <v>77</v>
      </c>
      <c r="D90" s="23">
        <f t="shared" si="18"/>
        <v>35525.380351280772</v>
      </c>
      <c r="E90" s="23">
        <f t="shared" si="17"/>
        <v>885.83039788892074</v>
      </c>
      <c r="F90" s="22">
        <f t="shared" si="10"/>
        <v>74.960278706282949</v>
      </c>
      <c r="G90" s="23">
        <f t="shared" si="11"/>
        <v>810.87011918263784</v>
      </c>
      <c r="H90" s="23">
        <f t="shared" si="12"/>
        <v>34714.510232098131</v>
      </c>
      <c r="U90">
        <f t="shared" si="13"/>
        <v>86</v>
      </c>
      <c r="V90" s="17">
        <f t="shared" si="14"/>
        <v>27460.487114542473</v>
      </c>
      <c r="W90">
        <f t="shared" si="15"/>
        <v>86</v>
      </c>
    </row>
    <row r="91" spans="1:23" x14ac:dyDescent="0.45">
      <c r="A91" s="20">
        <v>77</v>
      </c>
      <c r="B91" s="20">
        <v>78</v>
      </c>
      <c r="C91" s="3">
        <f t="shared" si="16"/>
        <v>78</v>
      </c>
      <c r="D91" s="23">
        <f t="shared" si="18"/>
        <v>34714.510232098131</v>
      </c>
      <c r="E91" s="23">
        <f t="shared" si="17"/>
        <v>885.83039788892074</v>
      </c>
      <c r="F91" s="22">
        <f t="shared" si="10"/>
        <v>75.933788819351562</v>
      </c>
      <c r="G91" s="23">
        <f t="shared" si="11"/>
        <v>809.89660906956919</v>
      </c>
      <c r="H91" s="23">
        <f t="shared" si="12"/>
        <v>33904.613623028563</v>
      </c>
      <c r="U91">
        <f t="shared" si="13"/>
        <v>87</v>
      </c>
      <c r="V91" s="17">
        <f t="shared" si="14"/>
        <v>26659.352096490522</v>
      </c>
      <c r="W91">
        <f t="shared" si="15"/>
        <v>87</v>
      </c>
    </row>
    <row r="92" spans="1:23" x14ac:dyDescent="0.45">
      <c r="A92" s="20">
        <v>78</v>
      </c>
      <c r="B92" s="3">
        <v>79</v>
      </c>
      <c r="C92" s="3">
        <f t="shared" si="16"/>
        <v>79</v>
      </c>
      <c r="D92" s="23">
        <f t="shared" si="18"/>
        <v>33904.613623028563</v>
      </c>
      <c r="E92" s="23">
        <f t="shared" si="17"/>
        <v>885.83039788892074</v>
      </c>
      <c r="F92" s="22">
        <f t="shared" si="10"/>
        <v>76.907298932420161</v>
      </c>
      <c r="G92" s="23">
        <f t="shared" si="11"/>
        <v>808.92309895650055</v>
      </c>
      <c r="H92" s="23">
        <f t="shared" si="12"/>
        <v>33095.690524072059</v>
      </c>
      <c r="U92">
        <f t="shared" si="13"/>
        <v>88</v>
      </c>
      <c r="V92" s="17">
        <f t="shared" si="14"/>
        <v>25859.190588551639</v>
      </c>
      <c r="W92">
        <f t="shared" si="15"/>
        <v>88</v>
      </c>
    </row>
    <row r="93" spans="1:23" x14ac:dyDescent="0.45">
      <c r="A93" s="20">
        <v>79</v>
      </c>
      <c r="B93" s="20">
        <v>80</v>
      </c>
      <c r="C93" s="3">
        <f t="shared" si="16"/>
        <v>80</v>
      </c>
      <c r="D93" s="23">
        <f t="shared" si="18"/>
        <v>33095.690524072059</v>
      </c>
      <c r="E93" s="23">
        <f t="shared" si="17"/>
        <v>885.83039788892074</v>
      </c>
      <c r="F93" s="22">
        <f t="shared" si="10"/>
        <v>77.880809045488775</v>
      </c>
      <c r="G93" s="23">
        <f t="shared" si="11"/>
        <v>807.94958884343191</v>
      </c>
      <c r="H93" s="23">
        <f t="shared" si="12"/>
        <v>32287.740935228627</v>
      </c>
      <c r="U93">
        <f t="shared" si="13"/>
        <v>89</v>
      </c>
      <c r="V93" s="17">
        <f t="shared" si="14"/>
        <v>25060.002590725824</v>
      </c>
      <c r="W93">
        <f t="shared" si="15"/>
        <v>89</v>
      </c>
    </row>
    <row r="94" spans="1:23" x14ac:dyDescent="0.45">
      <c r="A94" s="20">
        <v>80</v>
      </c>
      <c r="B94" s="20">
        <v>81</v>
      </c>
      <c r="C94" s="3">
        <f t="shared" si="16"/>
        <v>81</v>
      </c>
      <c r="D94" s="23">
        <f t="shared" si="18"/>
        <v>32287.740935228627</v>
      </c>
      <c r="E94" s="23">
        <f t="shared" si="17"/>
        <v>885.83039788892074</v>
      </c>
      <c r="F94" s="22">
        <f t="shared" si="10"/>
        <v>78.854319158557388</v>
      </c>
      <c r="G94" s="23">
        <f t="shared" si="11"/>
        <v>806.97607873036338</v>
      </c>
      <c r="H94" s="23">
        <f t="shared" si="12"/>
        <v>31480.764856498263</v>
      </c>
      <c r="U94">
        <f t="shared" si="13"/>
        <v>90</v>
      </c>
      <c r="V94" s="17">
        <f t="shared" si="14"/>
        <v>24261.788103013077</v>
      </c>
      <c r="W94">
        <f t="shared" si="15"/>
        <v>90</v>
      </c>
    </row>
    <row r="95" spans="1:23" x14ac:dyDescent="0.45">
      <c r="A95" s="20">
        <v>81</v>
      </c>
      <c r="B95" s="3">
        <v>82</v>
      </c>
      <c r="C95" s="3">
        <f t="shared" si="16"/>
        <v>82</v>
      </c>
      <c r="D95" s="23">
        <f t="shared" si="18"/>
        <v>31480.764856498263</v>
      </c>
      <c r="E95" s="23">
        <f t="shared" si="17"/>
        <v>885.83039788892074</v>
      </c>
      <c r="F95" s="22">
        <f t="shared" si="10"/>
        <v>79.827829271626001</v>
      </c>
      <c r="G95" s="23">
        <f t="shared" si="11"/>
        <v>806.00256861729474</v>
      </c>
      <c r="H95" s="23">
        <f t="shared" si="12"/>
        <v>30674.762287880967</v>
      </c>
      <c r="U95">
        <f t="shared" si="13"/>
        <v>91</v>
      </c>
      <c r="V95" s="17">
        <f t="shared" si="14"/>
        <v>23464.547125413399</v>
      </c>
      <c r="W95">
        <f t="shared" si="15"/>
        <v>91</v>
      </c>
    </row>
    <row r="96" spans="1:23" x14ac:dyDescent="0.45">
      <c r="A96" s="20">
        <v>82</v>
      </c>
      <c r="B96" s="20">
        <v>83</v>
      </c>
      <c r="C96" s="3">
        <f t="shared" si="16"/>
        <v>83</v>
      </c>
      <c r="D96" s="23">
        <f t="shared" si="18"/>
        <v>30674.762287880967</v>
      </c>
      <c r="E96" s="23">
        <f t="shared" si="17"/>
        <v>885.83039788892074</v>
      </c>
      <c r="F96" s="22">
        <f t="shared" si="10"/>
        <v>80.8013393846946</v>
      </c>
      <c r="G96" s="23">
        <f t="shared" si="11"/>
        <v>805.0290585042261</v>
      </c>
      <c r="H96" s="23">
        <f t="shared" si="12"/>
        <v>29869.733229376739</v>
      </c>
      <c r="U96">
        <f t="shared" si="13"/>
        <v>92</v>
      </c>
      <c r="V96" s="17">
        <f t="shared" si="14"/>
        <v>22668.279657926789</v>
      </c>
      <c r="W96">
        <f t="shared" si="15"/>
        <v>92</v>
      </c>
    </row>
    <row r="97" spans="1:23" x14ac:dyDescent="0.45">
      <c r="A97" s="20">
        <v>83</v>
      </c>
      <c r="B97" s="20">
        <v>84</v>
      </c>
      <c r="C97" s="3">
        <f t="shared" si="16"/>
        <v>84</v>
      </c>
      <c r="D97" s="23">
        <f t="shared" si="18"/>
        <v>29869.733229376739</v>
      </c>
      <c r="E97" s="23">
        <f t="shared" si="17"/>
        <v>885.83039788892074</v>
      </c>
      <c r="F97" s="22">
        <f t="shared" si="10"/>
        <v>81.774849497763213</v>
      </c>
      <c r="G97" s="23">
        <f t="shared" si="11"/>
        <v>804.05554839115757</v>
      </c>
      <c r="H97" s="23">
        <f t="shared" si="12"/>
        <v>29065.67768098558</v>
      </c>
      <c r="U97">
        <f t="shared" si="13"/>
        <v>93</v>
      </c>
      <c r="V97" s="17">
        <f t="shared" si="14"/>
        <v>21872.98570055325</v>
      </c>
      <c r="W97">
        <f t="shared" si="15"/>
        <v>93</v>
      </c>
    </row>
    <row r="98" spans="1:23" x14ac:dyDescent="0.45">
      <c r="A98" s="20">
        <v>84</v>
      </c>
      <c r="B98" s="3">
        <v>85</v>
      </c>
      <c r="C98" s="3">
        <f t="shared" si="16"/>
        <v>85</v>
      </c>
      <c r="D98" s="23">
        <f t="shared" si="18"/>
        <v>29065.67768098558</v>
      </c>
      <c r="E98" s="23">
        <f t="shared" si="17"/>
        <v>885.83039788892074</v>
      </c>
      <c r="F98" s="22">
        <f t="shared" si="10"/>
        <v>82.748359610831827</v>
      </c>
      <c r="G98" s="23">
        <f t="shared" si="11"/>
        <v>803.08203827808893</v>
      </c>
      <c r="H98" s="23">
        <f t="shared" si="12"/>
        <v>28262.595642707493</v>
      </c>
      <c r="U98">
        <f t="shared" si="13"/>
        <v>94</v>
      </c>
      <c r="V98" s="17">
        <f t="shared" si="14"/>
        <v>21078.66525329278</v>
      </c>
      <c r="W98">
        <f t="shared" si="15"/>
        <v>94</v>
      </c>
    </row>
    <row r="99" spans="1:23" x14ac:dyDescent="0.45">
      <c r="A99" s="20">
        <v>85</v>
      </c>
      <c r="B99" s="20">
        <v>86</v>
      </c>
      <c r="C99" s="3">
        <f t="shared" si="16"/>
        <v>86</v>
      </c>
      <c r="D99" s="23">
        <f t="shared" si="18"/>
        <v>28262.595642707493</v>
      </c>
      <c r="E99" s="23">
        <f t="shared" si="17"/>
        <v>885.83039788892074</v>
      </c>
      <c r="F99" s="22">
        <f t="shared" si="10"/>
        <v>83.72186972390044</v>
      </c>
      <c r="G99" s="23">
        <f t="shared" si="11"/>
        <v>802.10852816502029</v>
      </c>
      <c r="H99" s="23">
        <f t="shared" si="12"/>
        <v>27460.487114542473</v>
      </c>
      <c r="U99">
        <f t="shared" si="13"/>
        <v>95</v>
      </c>
      <c r="V99" s="17">
        <f t="shared" si="14"/>
        <v>20285.318316145378</v>
      </c>
      <c r="W99">
        <f t="shared" si="15"/>
        <v>95</v>
      </c>
    </row>
    <row r="100" spans="1:23" x14ac:dyDescent="0.45">
      <c r="A100" s="20">
        <v>86</v>
      </c>
      <c r="B100" s="20">
        <v>87</v>
      </c>
      <c r="C100" s="3">
        <f t="shared" si="16"/>
        <v>87</v>
      </c>
      <c r="D100" s="23">
        <f t="shared" si="18"/>
        <v>27460.487114542473</v>
      </c>
      <c r="E100" s="23">
        <f t="shared" si="17"/>
        <v>885.83039788892074</v>
      </c>
      <c r="F100" s="22">
        <f t="shared" si="10"/>
        <v>84.695379836969039</v>
      </c>
      <c r="G100" s="23">
        <f t="shared" si="11"/>
        <v>801.13501805195165</v>
      </c>
      <c r="H100" s="23">
        <f t="shared" si="12"/>
        <v>26659.352096490522</v>
      </c>
      <c r="U100">
        <f t="shared" si="13"/>
        <v>96</v>
      </c>
      <c r="V100" s="17">
        <f t="shared" si="14"/>
        <v>19492.944889111044</v>
      </c>
      <c r="W100">
        <f t="shared" si="15"/>
        <v>96</v>
      </c>
    </row>
    <row r="101" spans="1:23" x14ac:dyDescent="0.45">
      <c r="A101" s="20">
        <v>87</v>
      </c>
      <c r="B101" s="3">
        <v>88</v>
      </c>
      <c r="C101" s="3">
        <f t="shared" si="16"/>
        <v>88</v>
      </c>
      <c r="D101" s="23">
        <f t="shared" si="18"/>
        <v>26659.352096490522</v>
      </c>
      <c r="E101" s="23">
        <f t="shared" si="17"/>
        <v>885.83039788892074</v>
      </c>
      <c r="F101" s="22">
        <f t="shared" ref="F101:F134" si="19">C101*$B$11/$B$7</f>
        <v>85.668889950037652</v>
      </c>
      <c r="G101" s="23">
        <f t="shared" ref="G101:G134" si="20">E101-F101</f>
        <v>800.16150793888312</v>
      </c>
      <c r="H101" s="23">
        <f t="shared" ref="H101:H134" si="21">D101-G101</f>
        <v>25859.190588551639</v>
      </c>
      <c r="U101">
        <f t="shared" si="13"/>
        <v>97</v>
      </c>
      <c r="V101" s="17">
        <f t="shared" si="14"/>
        <v>18701.544972189778</v>
      </c>
      <c r="W101">
        <f t="shared" si="15"/>
        <v>97</v>
      </c>
    </row>
    <row r="102" spans="1:23" x14ac:dyDescent="0.45">
      <c r="A102" s="20">
        <v>88</v>
      </c>
      <c r="B102" s="20">
        <v>89</v>
      </c>
      <c r="C102" s="3">
        <f t="shared" si="16"/>
        <v>89</v>
      </c>
      <c r="D102" s="23">
        <f t="shared" si="18"/>
        <v>25859.190588551639</v>
      </c>
      <c r="E102" s="23">
        <f t="shared" si="17"/>
        <v>885.83039788892074</v>
      </c>
      <c r="F102" s="22">
        <f t="shared" si="19"/>
        <v>86.642400063106265</v>
      </c>
      <c r="G102" s="23">
        <f t="shared" si="20"/>
        <v>799.18799782581448</v>
      </c>
      <c r="H102" s="23">
        <f t="shared" si="21"/>
        <v>25060.002590725824</v>
      </c>
      <c r="U102">
        <f t="shared" si="13"/>
        <v>98</v>
      </c>
      <c r="V102" s="17">
        <f t="shared" si="14"/>
        <v>17911.118565381581</v>
      </c>
      <c r="W102">
        <f t="shared" si="15"/>
        <v>98</v>
      </c>
    </row>
    <row r="103" spans="1:23" x14ac:dyDescent="0.45">
      <c r="A103" s="20">
        <v>89</v>
      </c>
      <c r="B103" s="20">
        <v>90</v>
      </c>
      <c r="C103" s="3">
        <f t="shared" si="16"/>
        <v>90</v>
      </c>
      <c r="D103" s="23">
        <f t="shared" si="18"/>
        <v>25060.002590725824</v>
      </c>
      <c r="E103" s="23">
        <f t="shared" si="17"/>
        <v>885.83039788892074</v>
      </c>
      <c r="F103" s="22">
        <f t="shared" si="19"/>
        <v>87.615910176174879</v>
      </c>
      <c r="G103" s="23">
        <f t="shared" si="20"/>
        <v>798.21448771274584</v>
      </c>
      <c r="H103" s="23">
        <f t="shared" si="21"/>
        <v>24261.788103013077</v>
      </c>
      <c r="U103">
        <f t="shared" si="13"/>
        <v>99</v>
      </c>
      <c r="V103" s="17">
        <f t="shared" si="14"/>
        <v>17121.665668686452</v>
      </c>
      <c r="W103">
        <f t="shared" si="15"/>
        <v>99</v>
      </c>
    </row>
    <row r="104" spans="1:23" x14ac:dyDescent="0.45">
      <c r="A104" s="20">
        <v>90</v>
      </c>
      <c r="B104" s="3">
        <v>91</v>
      </c>
      <c r="C104" s="3">
        <f t="shared" si="16"/>
        <v>91</v>
      </c>
      <c r="D104" s="23">
        <f t="shared" si="18"/>
        <v>24261.788103013077</v>
      </c>
      <c r="E104" s="23">
        <f t="shared" si="17"/>
        <v>885.83039788892074</v>
      </c>
      <c r="F104" s="22">
        <f t="shared" si="19"/>
        <v>88.589420289243478</v>
      </c>
      <c r="G104" s="23">
        <f t="shared" si="20"/>
        <v>797.24097759967731</v>
      </c>
      <c r="H104" s="23">
        <f t="shared" si="21"/>
        <v>23464.547125413399</v>
      </c>
      <c r="U104">
        <f t="shared" si="13"/>
        <v>100</v>
      </c>
      <c r="V104" s="17">
        <f t="shared" si="14"/>
        <v>16333.186282104392</v>
      </c>
      <c r="W104">
        <f t="shared" si="15"/>
        <v>100</v>
      </c>
    </row>
    <row r="105" spans="1:23" x14ac:dyDescent="0.45">
      <c r="A105" s="20">
        <v>91</v>
      </c>
      <c r="B105" s="20">
        <v>92</v>
      </c>
      <c r="C105" s="3">
        <f t="shared" si="16"/>
        <v>92</v>
      </c>
      <c r="D105" s="23">
        <f t="shared" si="18"/>
        <v>23464.547125413399</v>
      </c>
      <c r="E105" s="23">
        <f t="shared" si="17"/>
        <v>885.83039788892074</v>
      </c>
      <c r="F105" s="22">
        <f t="shared" si="19"/>
        <v>89.562930402312091</v>
      </c>
      <c r="G105" s="23">
        <f t="shared" si="20"/>
        <v>796.26746748660867</v>
      </c>
      <c r="H105" s="23">
        <f t="shared" si="21"/>
        <v>22668.279657926789</v>
      </c>
      <c r="U105">
        <f t="shared" si="13"/>
        <v>101</v>
      </c>
      <c r="V105" s="17">
        <f t="shared" si="14"/>
        <v>15545.680405635401</v>
      </c>
      <c r="W105">
        <f t="shared" si="15"/>
        <v>101</v>
      </c>
    </row>
    <row r="106" spans="1:23" x14ac:dyDescent="0.45">
      <c r="A106" s="20">
        <v>92</v>
      </c>
      <c r="B106" s="20">
        <v>93</v>
      </c>
      <c r="C106" s="3">
        <f t="shared" si="16"/>
        <v>93</v>
      </c>
      <c r="D106" s="23">
        <f t="shared" si="18"/>
        <v>22668.279657926789</v>
      </c>
      <c r="E106" s="23">
        <f t="shared" si="17"/>
        <v>885.83039788892074</v>
      </c>
      <c r="F106" s="22">
        <f t="shared" si="19"/>
        <v>90.536440515380704</v>
      </c>
      <c r="G106" s="23">
        <f t="shared" si="20"/>
        <v>795.29395737354002</v>
      </c>
      <c r="H106" s="23">
        <f t="shared" si="21"/>
        <v>21872.98570055325</v>
      </c>
      <c r="U106">
        <f t="shared" si="13"/>
        <v>102</v>
      </c>
      <c r="V106" s="17">
        <f t="shared" si="14"/>
        <v>14759.148039279478</v>
      </c>
      <c r="W106">
        <f t="shared" si="15"/>
        <v>102</v>
      </c>
    </row>
    <row r="107" spans="1:23" x14ac:dyDescent="0.45">
      <c r="A107" s="20">
        <v>93</v>
      </c>
      <c r="B107" s="3">
        <v>94</v>
      </c>
      <c r="C107" s="3">
        <f t="shared" si="16"/>
        <v>94</v>
      </c>
      <c r="D107" s="23">
        <f t="shared" si="18"/>
        <v>21872.98570055325</v>
      </c>
      <c r="E107" s="23">
        <f t="shared" si="17"/>
        <v>885.83039788892074</v>
      </c>
      <c r="F107" s="22">
        <f t="shared" si="19"/>
        <v>91.509950628449317</v>
      </c>
      <c r="G107" s="23">
        <f t="shared" si="20"/>
        <v>794.32044726047138</v>
      </c>
      <c r="H107" s="23">
        <f t="shared" si="21"/>
        <v>21078.66525329278</v>
      </c>
      <c r="U107">
        <f t="shared" si="13"/>
        <v>103</v>
      </c>
      <c r="V107" s="17">
        <f t="shared" si="14"/>
        <v>13973.589183036624</v>
      </c>
      <c r="W107">
        <f t="shared" si="15"/>
        <v>103</v>
      </c>
    </row>
    <row r="108" spans="1:23" x14ac:dyDescent="0.45">
      <c r="A108" s="20">
        <v>94</v>
      </c>
      <c r="B108" s="20">
        <v>95</v>
      </c>
      <c r="C108" s="3">
        <f t="shared" si="16"/>
        <v>95</v>
      </c>
      <c r="D108" s="23">
        <f t="shared" si="18"/>
        <v>21078.66525329278</v>
      </c>
      <c r="E108" s="23">
        <f t="shared" si="17"/>
        <v>885.83039788892074</v>
      </c>
      <c r="F108" s="22">
        <f t="shared" si="19"/>
        <v>92.483460741517916</v>
      </c>
      <c r="G108" s="23">
        <f t="shared" si="20"/>
        <v>793.34693714740285</v>
      </c>
      <c r="H108" s="23">
        <f t="shared" si="21"/>
        <v>20285.318316145378</v>
      </c>
      <c r="U108">
        <f t="shared" si="13"/>
        <v>104</v>
      </c>
      <c r="V108" s="17">
        <f t="shared" si="14"/>
        <v>13189.003836906839</v>
      </c>
      <c r="W108">
        <f t="shared" si="15"/>
        <v>104</v>
      </c>
    </row>
    <row r="109" spans="1:23" x14ac:dyDescent="0.45">
      <c r="A109" s="20">
        <v>95</v>
      </c>
      <c r="B109" s="20">
        <v>96</v>
      </c>
      <c r="C109" s="3">
        <f t="shared" si="16"/>
        <v>96</v>
      </c>
      <c r="D109" s="23">
        <f t="shared" si="18"/>
        <v>20285.318316145378</v>
      </c>
      <c r="E109" s="23">
        <f t="shared" si="17"/>
        <v>885.83039788892074</v>
      </c>
      <c r="F109" s="22">
        <f t="shared" si="19"/>
        <v>93.45697085458653</v>
      </c>
      <c r="G109" s="23">
        <f t="shared" si="20"/>
        <v>792.37342703433421</v>
      </c>
      <c r="H109" s="23">
        <f t="shared" si="21"/>
        <v>19492.944889111044</v>
      </c>
      <c r="U109">
        <f t="shared" si="13"/>
        <v>105</v>
      </c>
      <c r="V109" s="17">
        <f t="shared" si="14"/>
        <v>12405.392000890122</v>
      </c>
      <c r="W109">
        <f t="shared" si="15"/>
        <v>105</v>
      </c>
    </row>
    <row r="110" spans="1:23" x14ac:dyDescent="0.45">
      <c r="A110" s="20">
        <v>96</v>
      </c>
      <c r="B110" s="3">
        <v>97</v>
      </c>
      <c r="C110" s="3">
        <f t="shared" si="16"/>
        <v>97</v>
      </c>
      <c r="D110" s="23">
        <f t="shared" si="18"/>
        <v>19492.944889111044</v>
      </c>
      <c r="E110" s="23">
        <f t="shared" si="17"/>
        <v>885.83039788892074</v>
      </c>
      <c r="F110" s="22">
        <f t="shared" si="19"/>
        <v>94.430480967655143</v>
      </c>
      <c r="G110" s="23">
        <f t="shared" si="20"/>
        <v>791.39991692126557</v>
      </c>
      <c r="H110" s="23">
        <f t="shared" si="21"/>
        <v>18701.544972189778</v>
      </c>
      <c r="U110">
        <f t="shared" si="13"/>
        <v>106</v>
      </c>
      <c r="V110" s="17">
        <f t="shared" si="14"/>
        <v>11622.753674986474</v>
      </c>
      <c r="W110">
        <f t="shared" si="15"/>
        <v>106</v>
      </c>
    </row>
    <row r="111" spans="1:23" x14ac:dyDescent="0.45">
      <c r="A111" s="20">
        <v>97</v>
      </c>
      <c r="B111" s="20">
        <v>98</v>
      </c>
      <c r="C111" s="3">
        <f t="shared" si="16"/>
        <v>98</v>
      </c>
      <c r="D111" s="23">
        <f t="shared" si="18"/>
        <v>18701.544972189778</v>
      </c>
      <c r="E111" s="23">
        <f t="shared" si="17"/>
        <v>885.83039788892074</v>
      </c>
      <c r="F111" s="22">
        <f t="shared" si="19"/>
        <v>95.403991080723756</v>
      </c>
      <c r="G111" s="23">
        <f t="shared" si="20"/>
        <v>790.42640680819704</v>
      </c>
      <c r="H111" s="23">
        <f t="shared" si="21"/>
        <v>17911.118565381581</v>
      </c>
      <c r="U111">
        <f t="shared" si="13"/>
        <v>107</v>
      </c>
      <c r="V111" s="17">
        <f t="shared" si="14"/>
        <v>10841.088859195894</v>
      </c>
      <c r="W111">
        <f t="shared" si="15"/>
        <v>107</v>
      </c>
    </row>
    <row r="112" spans="1:23" x14ac:dyDescent="0.45">
      <c r="A112" s="20">
        <v>98</v>
      </c>
      <c r="B112" s="20">
        <v>99</v>
      </c>
      <c r="C112" s="3">
        <f t="shared" si="16"/>
        <v>99</v>
      </c>
      <c r="D112" s="23">
        <f t="shared" si="18"/>
        <v>17911.118565381581</v>
      </c>
      <c r="E112" s="23">
        <f t="shared" si="17"/>
        <v>885.83039788892074</v>
      </c>
      <c r="F112" s="22">
        <f t="shared" si="19"/>
        <v>96.377501193792369</v>
      </c>
      <c r="G112" s="23">
        <f t="shared" si="20"/>
        <v>789.4528966951284</v>
      </c>
      <c r="H112" s="23">
        <f t="shared" si="21"/>
        <v>17121.665668686452</v>
      </c>
      <c r="U112">
        <f t="shared" si="13"/>
        <v>108</v>
      </c>
      <c r="V112" s="17">
        <f t="shared" si="14"/>
        <v>10060.397553518384</v>
      </c>
      <c r="W112">
        <f t="shared" si="15"/>
        <v>108</v>
      </c>
    </row>
    <row r="113" spans="1:23" x14ac:dyDescent="0.45">
      <c r="A113" s="20">
        <v>99</v>
      </c>
      <c r="B113" s="3">
        <v>100</v>
      </c>
      <c r="C113" s="3">
        <f t="shared" si="16"/>
        <v>100</v>
      </c>
      <c r="D113" s="23">
        <f t="shared" si="18"/>
        <v>17121.665668686452</v>
      </c>
      <c r="E113" s="23">
        <f t="shared" si="17"/>
        <v>885.83039788892074</v>
      </c>
      <c r="F113" s="22">
        <f t="shared" si="19"/>
        <v>97.351011306860968</v>
      </c>
      <c r="G113" s="23">
        <f t="shared" si="20"/>
        <v>788.47938658205976</v>
      </c>
      <c r="H113" s="23">
        <f t="shared" si="21"/>
        <v>16333.186282104392</v>
      </c>
      <c r="U113">
        <f>C122</f>
        <v>109</v>
      </c>
      <c r="V113" s="17">
        <f>H122</f>
        <v>9280.6797579539416</v>
      </c>
      <c r="W113">
        <f t="shared" si="15"/>
        <v>109</v>
      </c>
    </row>
    <row r="114" spans="1:23" x14ac:dyDescent="0.45">
      <c r="A114" s="20">
        <v>100</v>
      </c>
      <c r="B114" s="20">
        <v>101</v>
      </c>
      <c r="C114" s="3">
        <f t="shared" si="16"/>
        <v>101</v>
      </c>
      <c r="D114" s="23">
        <f t="shared" si="18"/>
        <v>16333.186282104392</v>
      </c>
      <c r="E114" s="23">
        <f t="shared" si="17"/>
        <v>885.83039788892074</v>
      </c>
      <c r="F114" s="22">
        <f t="shared" si="19"/>
        <v>98.324521419929582</v>
      </c>
      <c r="G114" s="23">
        <f t="shared" si="20"/>
        <v>787.50587646899112</v>
      </c>
      <c r="H114" s="23">
        <f t="shared" si="21"/>
        <v>15545.680405635401</v>
      </c>
      <c r="U114">
        <f t="shared" ref="U114:U124" si="22">C123</f>
        <v>110</v>
      </c>
      <c r="V114" s="17">
        <f t="shared" ref="V114:V124" si="23">H123</f>
        <v>8501.9354725025678</v>
      </c>
      <c r="W114">
        <f t="shared" si="15"/>
        <v>110</v>
      </c>
    </row>
    <row r="115" spans="1:23" x14ac:dyDescent="0.45">
      <c r="A115" s="20">
        <v>101</v>
      </c>
      <c r="B115" s="20">
        <v>102</v>
      </c>
      <c r="C115" s="3">
        <f t="shared" si="16"/>
        <v>102</v>
      </c>
      <c r="D115" s="23">
        <f t="shared" si="18"/>
        <v>15545.680405635401</v>
      </c>
      <c r="E115" s="23">
        <f t="shared" si="17"/>
        <v>885.83039788892074</v>
      </c>
      <c r="F115" s="22">
        <f t="shared" si="19"/>
        <v>99.298031532998195</v>
      </c>
      <c r="G115" s="23">
        <f t="shared" si="20"/>
        <v>786.53236635592259</v>
      </c>
      <c r="H115" s="23">
        <f t="shared" si="21"/>
        <v>14759.148039279478</v>
      </c>
      <c r="U115">
        <f t="shared" si="22"/>
        <v>111</v>
      </c>
      <c r="V115" s="17">
        <f t="shared" si="23"/>
        <v>7724.1646971642631</v>
      </c>
      <c r="W115">
        <f t="shared" si="15"/>
        <v>111</v>
      </c>
    </row>
    <row r="116" spans="1:23" x14ac:dyDescent="0.45">
      <c r="A116" s="20">
        <v>102</v>
      </c>
      <c r="B116" s="3">
        <v>103</v>
      </c>
      <c r="C116" s="3">
        <f t="shared" si="16"/>
        <v>103</v>
      </c>
      <c r="D116" s="23">
        <f t="shared" si="18"/>
        <v>14759.148039279478</v>
      </c>
      <c r="E116" s="23">
        <f t="shared" si="17"/>
        <v>885.83039788892074</v>
      </c>
      <c r="F116" s="22">
        <f t="shared" si="19"/>
        <v>100.27154164606681</v>
      </c>
      <c r="G116" s="23">
        <f t="shared" si="20"/>
        <v>785.55885624285395</v>
      </c>
      <c r="H116" s="23">
        <f t="shared" si="21"/>
        <v>13973.589183036624</v>
      </c>
      <c r="U116">
        <f t="shared" si="22"/>
        <v>112</v>
      </c>
      <c r="V116" s="17">
        <f t="shared" si="23"/>
        <v>6947.3674319390266</v>
      </c>
      <c r="W116">
        <f t="shared" si="15"/>
        <v>112</v>
      </c>
    </row>
    <row r="117" spans="1:23" x14ac:dyDescent="0.45">
      <c r="A117" s="20">
        <v>103</v>
      </c>
      <c r="B117" s="20">
        <v>104</v>
      </c>
      <c r="C117" s="3">
        <f t="shared" si="16"/>
        <v>104</v>
      </c>
      <c r="D117" s="23">
        <f t="shared" si="18"/>
        <v>13973.589183036624</v>
      </c>
      <c r="E117" s="23">
        <f t="shared" si="17"/>
        <v>885.83039788892074</v>
      </c>
      <c r="F117" s="22">
        <f t="shared" si="19"/>
        <v>101.24505175913541</v>
      </c>
      <c r="G117" s="23">
        <f t="shared" si="20"/>
        <v>784.58534612978531</v>
      </c>
      <c r="H117" s="23">
        <f t="shared" si="21"/>
        <v>13189.003836906839</v>
      </c>
      <c r="U117">
        <f t="shared" si="22"/>
        <v>113</v>
      </c>
      <c r="V117" s="17">
        <f t="shared" si="23"/>
        <v>6171.5436768268592</v>
      </c>
      <c r="W117">
        <f t="shared" si="15"/>
        <v>113</v>
      </c>
    </row>
    <row r="118" spans="1:23" x14ac:dyDescent="0.45">
      <c r="A118" s="20">
        <v>104</v>
      </c>
      <c r="B118" s="20">
        <v>105</v>
      </c>
      <c r="C118" s="3">
        <f t="shared" si="16"/>
        <v>105</v>
      </c>
      <c r="D118" s="23">
        <f t="shared" si="18"/>
        <v>13189.003836906839</v>
      </c>
      <c r="E118" s="23">
        <f t="shared" si="17"/>
        <v>885.83039788892074</v>
      </c>
      <c r="F118" s="22">
        <f t="shared" si="19"/>
        <v>102.21856187220402</v>
      </c>
      <c r="G118" s="23">
        <f t="shared" si="20"/>
        <v>783.61183601671678</v>
      </c>
      <c r="H118" s="23">
        <f t="shared" si="21"/>
        <v>12405.392000890122</v>
      </c>
      <c r="U118">
        <f t="shared" si="22"/>
        <v>114</v>
      </c>
      <c r="V118" s="17">
        <f t="shared" si="23"/>
        <v>5396.6934318277599</v>
      </c>
      <c r="W118">
        <f t="shared" si="15"/>
        <v>114</v>
      </c>
    </row>
    <row r="119" spans="1:23" x14ac:dyDescent="0.45">
      <c r="A119" s="20">
        <v>105</v>
      </c>
      <c r="B119" s="3">
        <v>106</v>
      </c>
      <c r="C119" s="3">
        <f t="shared" si="16"/>
        <v>106</v>
      </c>
      <c r="D119" s="23">
        <f t="shared" si="18"/>
        <v>12405.392000890122</v>
      </c>
      <c r="E119" s="23">
        <f t="shared" si="17"/>
        <v>885.83039788892074</v>
      </c>
      <c r="F119" s="22">
        <f t="shared" si="19"/>
        <v>103.19207198527263</v>
      </c>
      <c r="G119" s="23">
        <f t="shared" si="20"/>
        <v>782.63832590364814</v>
      </c>
      <c r="H119" s="23">
        <f t="shared" si="21"/>
        <v>11622.753674986474</v>
      </c>
      <c r="U119">
        <f t="shared" si="22"/>
        <v>115</v>
      </c>
      <c r="V119" s="17">
        <f t="shared" si="23"/>
        <v>4622.8166969417289</v>
      </c>
      <c r="W119">
        <f t="shared" si="15"/>
        <v>115</v>
      </c>
    </row>
    <row r="120" spans="1:23" x14ac:dyDescent="0.45">
      <c r="A120" s="20">
        <v>106</v>
      </c>
      <c r="B120" s="20">
        <v>107</v>
      </c>
      <c r="C120" s="3">
        <f t="shared" si="16"/>
        <v>107</v>
      </c>
      <c r="D120" s="23">
        <f t="shared" si="18"/>
        <v>11622.753674986474</v>
      </c>
      <c r="E120" s="23">
        <f t="shared" si="17"/>
        <v>885.83039788892074</v>
      </c>
      <c r="F120" s="22">
        <f t="shared" si="19"/>
        <v>104.16558209834125</v>
      </c>
      <c r="G120" s="23">
        <f t="shared" si="20"/>
        <v>781.6648157905795</v>
      </c>
      <c r="H120" s="23">
        <f t="shared" si="21"/>
        <v>10841.088859195894</v>
      </c>
      <c r="U120">
        <f t="shared" si="22"/>
        <v>116</v>
      </c>
      <c r="V120" s="17">
        <f t="shared" si="23"/>
        <v>3849.9134721687669</v>
      </c>
      <c r="W120">
        <f t="shared" si="15"/>
        <v>116</v>
      </c>
    </row>
    <row r="121" spans="1:23" x14ac:dyDescent="0.45">
      <c r="A121" s="20">
        <v>107</v>
      </c>
      <c r="B121" s="20">
        <v>108</v>
      </c>
      <c r="C121" s="3">
        <f t="shared" si="16"/>
        <v>108</v>
      </c>
      <c r="D121" s="23">
        <f t="shared" si="18"/>
        <v>10841.088859195894</v>
      </c>
      <c r="E121" s="23">
        <f t="shared" si="17"/>
        <v>885.83039788892074</v>
      </c>
      <c r="F121" s="22">
        <f t="shared" si="19"/>
        <v>105.13909221140985</v>
      </c>
      <c r="G121" s="23">
        <f t="shared" si="20"/>
        <v>780.69130567751085</v>
      </c>
      <c r="H121" s="23">
        <f t="shared" si="21"/>
        <v>10060.397553518384</v>
      </c>
      <c r="U121">
        <f t="shared" si="22"/>
        <v>117</v>
      </c>
      <c r="V121" s="17">
        <f t="shared" si="23"/>
        <v>3077.9837575088736</v>
      </c>
      <c r="W121">
        <f t="shared" si="15"/>
        <v>117</v>
      </c>
    </row>
    <row r="122" spans="1:23" x14ac:dyDescent="0.45">
      <c r="A122" s="20">
        <v>108</v>
      </c>
      <c r="B122" s="3">
        <v>109</v>
      </c>
      <c r="C122" s="3">
        <f t="shared" si="16"/>
        <v>109</v>
      </c>
      <c r="D122" s="23">
        <f t="shared" si="18"/>
        <v>10060.397553518384</v>
      </c>
      <c r="E122" s="23">
        <f t="shared" si="17"/>
        <v>885.83039788892074</v>
      </c>
      <c r="F122" s="22">
        <f t="shared" si="19"/>
        <v>106.11260232447846</v>
      </c>
      <c r="G122" s="23">
        <f t="shared" si="20"/>
        <v>779.71779556444233</v>
      </c>
      <c r="H122" s="23">
        <f t="shared" si="21"/>
        <v>9280.6797579539416</v>
      </c>
      <c r="U122">
        <f t="shared" si="22"/>
        <v>118</v>
      </c>
      <c r="V122" s="17">
        <f t="shared" si="23"/>
        <v>2307.027552962049</v>
      </c>
      <c r="W122">
        <f t="shared" si="15"/>
        <v>118</v>
      </c>
    </row>
    <row r="123" spans="1:23" x14ac:dyDescent="0.45">
      <c r="A123" s="20">
        <v>109</v>
      </c>
      <c r="B123" s="20">
        <v>110</v>
      </c>
      <c r="C123" s="3">
        <f t="shared" si="16"/>
        <v>110</v>
      </c>
      <c r="D123" s="23">
        <f t="shared" si="18"/>
        <v>9280.6797579539416</v>
      </c>
      <c r="E123" s="23">
        <f t="shared" si="17"/>
        <v>885.83039788892074</v>
      </c>
      <c r="F123" s="22">
        <f t="shared" si="19"/>
        <v>107.08611243754707</v>
      </c>
      <c r="G123" s="23">
        <f t="shared" si="20"/>
        <v>778.74428545137368</v>
      </c>
      <c r="H123" s="23">
        <f t="shared" si="21"/>
        <v>8501.9354725025678</v>
      </c>
      <c r="U123">
        <f t="shared" si="22"/>
        <v>119</v>
      </c>
      <c r="V123" s="17">
        <f t="shared" si="23"/>
        <v>1537.0448585282929</v>
      </c>
      <c r="W123">
        <f t="shared" si="15"/>
        <v>119</v>
      </c>
    </row>
    <row r="124" spans="1:23" x14ac:dyDescent="0.45">
      <c r="A124" s="20">
        <v>110</v>
      </c>
      <c r="B124" s="20">
        <v>111</v>
      </c>
      <c r="C124" s="3">
        <f t="shared" si="16"/>
        <v>111</v>
      </c>
      <c r="D124" s="23">
        <f t="shared" si="18"/>
        <v>8501.9354725025678</v>
      </c>
      <c r="E124" s="23">
        <f t="shared" si="17"/>
        <v>885.83039788892074</v>
      </c>
      <c r="F124" s="22">
        <f t="shared" si="19"/>
        <v>108.05962255061569</v>
      </c>
      <c r="G124" s="23">
        <f t="shared" si="20"/>
        <v>777.77077533830504</v>
      </c>
      <c r="H124" s="23">
        <f t="shared" si="21"/>
        <v>7724.1646971642631</v>
      </c>
      <c r="U124">
        <f t="shared" si="22"/>
        <v>120</v>
      </c>
      <c r="V124" s="17">
        <f t="shared" si="23"/>
        <v>768.03567420760533</v>
      </c>
      <c r="W124">
        <f t="shared" si="15"/>
        <v>120</v>
      </c>
    </row>
    <row r="125" spans="1:23" x14ac:dyDescent="0.45">
      <c r="A125" s="20">
        <v>111</v>
      </c>
      <c r="B125" s="3">
        <v>112</v>
      </c>
      <c r="C125" s="3">
        <f t="shared" si="16"/>
        <v>112</v>
      </c>
      <c r="D125" s="23">
        <f t="shared" si="18"/>
        <v>7724.1646971642631</v>
      </c>
      <c r="E125" s="23">
        <f t="shared" si="17"/>
        <v>885.83039788892074</v>
      </c>
      <c r="F125" s="22">
        <f t="shared" si="19"/>
        <v>109.03313266368428</v>
      </c>
      <c r="G125" s="23">
        <f t="shared" si="20"/>
        <v>776.79726522523652</v>
      </c>
      <c r="H125" s="23">
        <f t="shared" si="21"/>
        <v>6947.3674319390266</v>
      </c>
      <c r="V125" s="17"/>
    </row>
    <row r="126" spans="1:23" x14ac:dyDescent="0.45">
      <c r="A126" s="20">
        <v>112</v>
      </c>
      <c r="B126" s="20">
        <v>113</v>
      </c>
      <c r="C126" s="3">
        <f t="shared" si="16"/>
        <v>113</v>
      </c>
      <c r="D126" s="23">
        <f t="shared" si="18"/>
        <v>6947.3674319390266</v>
      </c>
      <c r="E126" s="23">
        <f t="shared" si="17"/>
        <v>885.83039788892074</v>
      </c>
      <c r="F126" s="22">
        <f t="shared" si="19"/>
        <v>110.0066427767529</v>
      </c>
      <c r="G126" s="23">
        <f t="shared" si="20"/>
        <v>775.82375511216787</v>
      </c>
      <c r="H126" s="23">
        <f t="shared" si="21"/>
        <v>6171.5436768268592</v>
      </c>
      <c r="U126" s="28" t="s">
        <v>47</v>
      </c>
      <c r="V126" s="28"/>
      <c r="W126" s="22">
        <f>MIN(W5:W124)</f>
        <v>53</v>
      </c>
    </row>
    <row r="127" spans="1:23" x14ac:dyDescent="0.45">
      <c r="A127" s="20">
        <v>113</v>
      </c>
      <c r="B127" s="20">
        <v>114</v>
      </c>
      <c r="C127" s="3">
        <f t="shared" si="16"/>
        <v>114</v>
      </c>
      <c r="D127" s="23">
        <f t="shared" si="18"/>
        <v>6171.5436768268592</v>
      </c>
      <c r="E127" s="23">
        <f t="shared" si="17"/>
        <v>885.83039788892074</v>
      </c>
      <c r="F127" s="22">
        <f t="shared" si="19"/>
        <v>110.98015288982151</v>
      </c>
      <c r="G127" s="23">
        <f t="shared" si="20"/>
        <v>774.85024499909923</v>
      </c>
      <c r="H127" s="23">
        <f t="shared" si="21"/>
        <v>5396.6934318277599</v>
      </c>
      <c r="V127" s="17"/>
    </row>
    <row r="128" spans="1:23" x14ac:dyDescent="0.45">
      <c r="A128" s="20">
        <v>114</v>
      </c>
      <c r="B128" s="3">
        <v>115</v>
      </c>
      <c r="C128" s="3">
        <f t="shared" si="16"/>
        <v>115</v>
      </c>
      <c r="D128" s="23">
        <f t="shared" si="18"/>
        <v>5396.6934318277599</v>
      </c>
      <c r="E128" s="23">
        <f t="shared" si="17"/>
        <v>885.83039788892074</v>
      </c>
      <c r="F128" s="22">
        <f t="shared" si="19"/>
        <v>111.95366300289012</v>
      </c>
      <c r="G128" s="23">
        <f t="shared" si="20"/>
        <v>773.87673488603059</v>
      </c>
      <c r="H128" s="23">
        <f t="shared" si="21"/>
        <v>4622.8166969417289</v>
      </c>
      <c r="V128" s="17"/>
    </row>
    <row r="129" spans="1:22" x14ac:dyDescent="0.45">
      <c r="A129" s="20">
        <v>115</v>
      </c>
      <c r="B129" s="20">
        <v>116</v>
      </c>
      <c r="C129" s="3">
        <f t="shared" si="16"/>
        <v>116</v>
      </c>
      <c r="D129" s="23">
        <f t="shared" si="18"/>
        <v>4622.8166969417289</v>
      </c>
      <c r="E129" s="23">
        <f t="shared" si="17"/>
        <v>885.83039788892074</v>
      </c>
      <c r="F129" s="22">
        <f t="shared" si="19"/>
        <v>112.92717311595872</v>
      </c>
      <c r="G129" s="23">
        <f t="shared" si="20"/>
        <v>772.90322477296206</v>
      </c>
      <c r="H129" s="23">
        <f t="shared" si="21"/>
        <v>3849.9134721687669</v>
      </c>
      <c r="V129" s="17"/>
    </row>
    <row r="130" spans="1:22" x14ac:dyDescent="0.45">
      <c r="A130" s="20">
        <v>116</v>
      </c>
      <c r="B130" s="20">
        <v>117</v>
      </c>
      <c r="C130" s="3">
        <f t="shared" si="16"/>
        <v>117</v>
      </c>
      <c r="D130" s="23">
        <f t="shared" si="18"/>
        <v>3849.9134721687669</v>
      </c>
      <c r="E130" s="23">
        <f t="shared" si="17"/>
        <v>885.83039788892074</v>
      </c>
      <c r="F130" s="22">
        <f t="shared" si="19"/>
        <v>113.90068322902734</v>
      </c>
      <c r="G130" s="23">
        <f t="shared" si="20"/>
        <v>771.92971465989342</v>
      </c>
      <c r="H130" s="23">
        <f t="shared" si="21"/>
        <v>3077.9837575088736</v>
      </c>
      <c r="V130" s="17"/>
    </row>
    <row r="131" spans="1:22" x14ac:dyDescent="0.45">
      <c r="A131" s="20">
        <v>117</v>
      </c>
      <c r="B131" s="3">
        <v>118</v>
      </c>
      <c r="C131" s="3">
        <f t="shared" si="16"/>
        <v>118</v>
      </c>
      <c r="D131" s="23">
        <f t="shared" si="18"/>
        <v>3077.9837575088736</v>
      </c>
      <c r="E131" s="23">
        <f t="shared" si="17"/>
        <v>885.83039788892074</v>
      </c>
      <c r="F131" s="22">
        <f t="shared" si="19"/>
        <v>114.87419334209595</v>
      </c>
      <c r="G131" s="23">
        <f t="shared" si="20"/>
        <v>770.95620454682478</v>
      </c>
      <c r="H131" s="23">
        <f t="shared" si="21"/>
        <v>2307.027552962049</v>
      </c>
      <c r="V131" s="17"/>
    </row>
    <row r="132" spans="1:22" x14ac:dyDescent="0.45">
      <c r="A132" s="20">
        <v>118</v>
      </c>
      <c r="B132" s="20">
        <v>119</v>
      </c>
      <c r="C132" s="3">
        <f t="shared" si="16"/>
        <v>119</v>
      </c>
      <c r="D132" s="23">
        <f t="shared" si="18"/>
        <v>2307.027552962049</v>
      </c>
      <c r="E132" s="23">
        <f t="shared" si="17"/>
        <v>885.83039788892074</v>
      </c>
      <c r="F132" s="22">
        <f t="shared" si="19"/>
        <v>115.84770345516456</v>
      </c>
      <c r="G132" s="23">
        <f t="shared" si="20"/>
        <v>769.98269443375614</v>
      </c>
      <c r="H132" s="23">
        <f t="shared" si="21"/>
        <v>1537.0448585282929</v>
      </c>
      <c r="V132" s="17"/>
    </row>
    <row r="133" spans="1:22" x14ac:dyDescent="0.45">
      <c r="A133" s="20">
        <v>119</v>
      </c>
      <c r="B133" s="20">
        <v>120</v>
      </c>
      <c r="C133" s="3">
        <f t="shared" si="16"/>
        <v>120</v>
      </c>
      <c r="D133" s="23">
        <f t="shared" si="18"/>
        <v>1537.0448585282929</v>
      </c>
      <c r="E133" s="23">
        <f t="shared" si="17"/>
        <v>885.83039788892074</v>
      </c>
      <c r="F133" s="22">
        <f t="shared" si="19"/>
        <v>116.82121356823316</v>
      </c>
      <c r="G133" s="23">
        <f t="shared" si="20"/>
        <v>769.00918432068761</v>
      </c>
      <c r="H133" s="23">
        <f t="shared" si="21"/>
        <v>768.03567420760533</v>
      </c>
      <c r="V133" s="17"/>
    </row>
    <row r="134" spans="1:22" x14ac:dyDescent="0.45">
      <c r="A134" s="20">
        <v>120</v>
      </c>
      <c r="B134" s="3">
        <v>121</v>
      </c>
      <c r="C134" s="3">
        <f t="shared" si="16"/>
        <v>121</v>
      </c>
      <c r="D134" s="23">
        <f t="shared" si="18"/>
        <v>768.03567420760533</v>
      </c>
      <c r="E134" s="23">
        <f t="shared" si="17"/>
        <v>885.83039788892074</v>
      </c>
      <c r="F134" s="22">
        <f t="shared" si="19"/>
        <v>117.79472368130178</v>
      </c>
      <c r="G134" s="23">
        <f t="shared" si="20"/>
        <v>768.03567420761897</v>
      </c>
      <c r="H134" s="23">
        <f t="shared" si="21"/>
        <v>-1.3642420526593924E-11</v>
      </c>
      <c r="V134" s="17"/>
    </row>
    <row r="135" spans="1:22" x14ac:dyDescent="0.45">
      <c r="A135" s="25"/>
      <c r="B135" s="25"/>
      <c r="C135" s="5"/>
      <c r="D135" s="26"/>
      <c r="E135" s="26"/>
      <c r="F135" s="4"/>
      <c r="G135" s="26"/>
      <c r="H135" s="26"/>
      <c r="V135" s="17"/>
    </row>
    <row r="136" spans="1:22" x14ac:dyDescent="0.45">
      <c r="A136" s="25"/>
      <c r="B136" s="25"/>
      <c r="C136" s="5"/>
      <c r="D136" s="26"/>
      <c r="E136" s="26"/>
      <c r="F136" s="4"/>
      <c r="G136" s="26"/>
      <c r="H136" s="26"/>
      <c r="V136" s="17"/>
    </row>
    <row r="137" spans="1:22" x14ac:dyDescent="0.45">
      <c r="A137" s="25"/>
      <c r="B137" s="5"/>
      <c r="C137" s="5"/>
      <c r="D137" s="26"/>
      <c r="E137" s="26"/>
      <c r="F137" s="4"/>
      <c r="G137" s="26"/>
      <c r="H137" s="26"/>
      <c r="V137" s="17"/>
    </row>
    <row r="138" spans="1:22" x14ac:dyDescent="0.45">
      <c r="A138" s="25"/>
      <c r="B138" s="25"/>
      <c r="C138" s="5"/>
      <c r="D138" s="26"/>
      <c r="E138" s="26"/>
      <c r="F138" s="4"/>
      <c r="G138" s="26"/>
      <c r="H138" s="26"/>
      <c r="V138" s="17"/>
    </row>
    <row r="139" spans="1:22" x14ac:dyDescent="0.45">
      <c r="A139" s="25"/>
      <c r="B139" s="25"/>
      <c r="C139" s="5"/>
      <c r="D139" s="26"/>
      <c r="E139" s="26"/>
      <c r="F139" s="4"/>
      <c r="G139" s="26"/>
      <c r="H139" s="26"/>
      <c r="V139" s="17"/>
    </row>
    <row r="140" spans="1:22" x14ac:dyDescent="0.45">
      <c r="A140" s="25"/>
      <c r="B140" s="5"/>
      <c r="C140" s="5"/>
      <c r="D140" s="26"/>
      <c r="E140" s="26"/>
      <c r="F140" s="4"/>
      <c r="G140" s="26"/>
      <c r="H140" s="26"/>
      <c r="V140" s="17"/>
    </row>
    <row r="141" spans="1:22" x14ac:dyDescent="0.45">
      <c r="A141" s="25"/>
      <c r="B141" s="25"/>
      <c r="C141" s="5"/>
      <c r="D141" s="26"/>
      <c r="E141" s="26"/>
      <c r="F141" s="4"/>
      <c r="G141" s="26"/>
      <c r="H141" s="26"/>
      <c r="V141" s="17"/>
    </row>
    <row r="142" spans="1:22" x14ac:dyDescent="0.45">
      <c r="A142" s="25"/>
      <c r="B142" s="25"/>
      <c r="C142" s="5"/>
      <c r="D142" s="26"/>
      <c r="E142" s="26"/>
      <c r="F142" s="4"/>
      <c r="G142" s="26"/>
      <c r="H142" s="26"/>
      <c r="V142" s="17"/>
    </row>
    <row r="143" spans="1:22" x14ac:dyDescent="0.45">
      <c r="A143" s="25"/>
      <c r="B143" s="5"/>
      <c r="C143" s="5"/>
      <c r="D143" s="26"/>
      <c r="E143" s="26"/>
      <c r="F143" s="4"/>
      <c r="G143" s="26"/>
      <c r="H143" s="26"/>
      <c r="V143" s="17"/>
    </row>
    <row r="144" spans="1:22" x14ac:dyDescent="0.45">
      <c r="A144" s="25"/>
      <c r="B144" s="25"/>
      <c r="C144" s="5"/>
      <c r="D144" s="26"/>
      <c r="E144" s="26"/>
      <c r="F144" s="4"/>
      <c r="G144" s="26"/>
      <c r="H144" s="26"/>
      <c r="V144" s="17"/>
    </row>
    <row r="145" spans="1:22" x14ac:dyDescent="0.45">
      <c r="A145" s="25"/>
      <c r="B145" s="25"/>
      <c r="C145" s="5"/>
      <c r="D145" s="26"/>
      <c r="E145" s="26"/>
      <c r="F145" s="4"/>
      <c r="G145" s="26"/>
      <c r="H145" s="26"/>
      <c r="V145" s="17"/>
    </row>
    <row r="146" spans="1:22" x14ac:dyDescent="0.45">
      <c r="A146" s="25"/>
      <c r="B146" s="5"/>
      <c r="C146" s="5"/>
      <c r="D146" s="26"/>
      <c r="E146" s="26"/>
      <c r="F146" s="4"/>
      <c r="G146" s="26"/>
      <c r="H146" s="26"/>
      <c r="V146" s="17"/>
    </row>
    <row r="147" spans="1:22" x14ac:dyDescent="0.45">
      <c r="A147" s="25"/>
      <c r="B147" s="25"/>
      <c r="C147" s="5"/>
      <c r="D147" s="26"/>
      <c r="E147" s="26"/>
      <c r="F147" s="4"/>
      <c r="G147" s="26"/>
      <c r="H147" s="26"/>
      <c r="V147" s="17"/>
    </row>
    <row r="148" spans="1:22" x14ac:dyDescent="0.45">
      <c r="A148" s="25"/>
      <c r="B148" s="25"/>
      <c r="C148" s="5"/>
      <c r="D148" s="26"/>
      <c r="E148" s="26"/>
      <c r="F148" s="4"/>
      <c r="G148" s="26"/>
      <c r="H148" s="26"/>
      <c r="V148" s="17"/>
    </row>
    <row r="149" spans="1:22" x14ac:dyDescent="0.45">
      <c r="A149" s="25"/>
      <c r="B149" s="5"/>
      <c r="C149" s="5"/>
      <c r="D149" s="26"/>
      <c r="E149" s="26"/>
      <c r="F149" s="4"/>
      <c r="G149" s="26"/>
      <c r="H149" s="26"/>
      <c r="V149" s="17"/>
    </row>
    <row r="150" spans="1:22" x14ac:dyDescent="0.45">
      <c r="A150" s="25"/>
      <c r="B150" s="25"/>
      <c r="C150" s="5"/>
      <c r="D150" s="26"/>
      <c r="E150" s="26"/>
      <c r="F150" s="4"/>
      <c r="G150" s="26"/>
      <c r="H150" s="26"/>
      <c r="V150" s="17"/>
    </row>
    <row r="151" spans="1:22" x14ac:dyDescent="0.45">
      <c r="A151" s="25"/>
      <c r="B151" s="25"/>
      <c r="C151" s="5"/>
      <c r="D151" s="26"/>
      <c r="E151" s="26"/>
      <c r="F151" s="4"/>
      <c r="G151" s="26"/>
      <c r="H151" s="26"/>
      <c r="V151" s="17"/>
    </row>
    <row r="152" spans="1:22" x14ac:dyDescent="0.45">
      <c r="A152" s="25"/>
      <c r="B152" s="5"/>
      <c r="C152" s="5"/>
      <c r="D152" s="26"/>
      <c r="E152" s="26"/>
      <c r="F152" s="4"/>
      <c r="G152" s="26"/>
      <c r="H152" s="26"/>
      <c r="V152" s="17"/>
    </row>
    <row r="153" spans="1:22" x14ac:dyDescent="0.45">
      <c r="A153" s="25"/>
      <c r="B153" s="25"/>
      <c r="C153" s="5"/>
      <c r="D153" s="26"/>
      <c r="E153" s="26"/>
      <c r="F153" s="4"/>
      <c r="G153" s="26"/>
      <c r="H153" s="26"/>
      <c r="V153" s="17"/>
    </row>
    <row r="154" spans="1:22" x14ac:dyDescent="0.45">
      <c r="A154" s="25"/>
      <c r="B154" s="25"/>
      <c r="C154" s="5"/>
      <c r="D154" s="26"/>
      <c r="E154" s="26"/>
      <c r="F154" s="4"/>
      <c r="G154" s="26"/>
      <c r="H154" s="26"/>
      <c r="V154" s="17"/>
    </row>
    <row r="155" spans="1:22" x14ac:dyDescent="0.45">
      <c r="A155" s="25"/>
      <c r="B155" s="5"/>
      <c r="C155" s="5"/>
      <c r="D155" s="26"/>
      <c r="E155" s="26"/>
      <c r="F155" s="4"/>
      <c r="G155" s="26"/>
      <c r="H155" s="26"/>
      <c r="V155" s="17"/>
    </row>
    <row r="156" spans="1:22" x14ac:dyDescent="0.45">
      <c r="A156" s="25"/>
      <c r="B156" s="25"/>
      <c r="C156" s="5"/>
      <c r="D156" s="26"/>
      <c r="E156" s="26"/>
      <c r="F156" s="4"/>
      <c r="G156" s="26"/>
      <c r="H156" s="26"/>
      <c r="V156" s="17"/>
    </row>
    <row r="157" spans="1:22" x14ac:dyDescent="0.45">
      <c r="A157" s="25"/>
      <c r="B157" s="25"/>
      <c r="C157" s="5"/>
      <c r="D157" s="26"/>
      <c r="E157" s="26"/>
      <c r="F157" s="4"/>
      <c r="G157" s="26"/>
      <c r="H157" s="26"/>
      <c r="V157" s="17"/>
    </row>
    <row r="158" spans="1:22" x14ac:dyDescent="0.45">
      <c r="A158" s="25"/>
      <c r="B158" s="5"/>
      <c r="C158" s="5"/>
      <c r="D158" s="26"/>
      <c r="E158" s="26"/>
      <c r="F158" s="4"/>
      <c r="G158" s="26"/>
      <c r="H158" s="26"/>
      <c r="V158" s="17"/>
    </row>
    <row r="159" spans="1:22" x14ac:dyDescent="0.45">
      <c r="A159" s="25"/>
      <c r="B159" s="25"/>
      <c r="C159" s="5"/>
      <c r="D159" s="26"/>
      <c r="E159" s="26"/>
      <c r="F159" s="4"/>
      <c r="G159" s="26"/>
      <c r="H159" s="26"/>
      <c r="V159" s="17"/>
    </row>
    <row r="160" spans="1:22" x14ac:dyDescent="0.45">
      <c r="A160" s="25"/>
      <c r="B160" s="25"/>
      <c r="C160" s="5"/>
      <c r="D160" s="26"/>
      <c r="E160" s="26"/>
      <c r="F160" s="4"/>
      <c r="G160" s="26"/>
      <c r="H160" s="26"/>
      <c r="V160" s="17"/>
    </row>
    <row r="161" spans="1:22" x14ac:dyDescent="0.45">
      <c r="A161" s="25"/>
      <c r="B161" s="5"/>
      <c r="C161" s="5"/>
      <c r="D161" s="26"/>
      <c r="E161" s="26"/>
      <c r="F161" s="4"/>
      <c r="G161" s="26"/>
      <c r="H161" s="26"/>
      <c r="V161" s="17"/>
    </row>
    <row r="162" spans="1:22" x14ac:dyDescent="0.45">
      <c r="A162" s="25"/>
      <c r="B162" s="25"/>
      <c r="C162" s="5"/>
      <c r="D162" s="26"/>
      <c r="E162" s="26"/>
      <c r="F162" s="4"/>
      <c r="G162" s="26"/>
      <c r="H162" s="26"/>
      <c r="V162" s="17"/>
    </row>
    <row r="163" spans="1:22" x14ac:dyDescent="0.45">
      <c r="A163" s="25"/>
      <c r="B163" s="25"/>
      <c r="C163" s="5"/>
      <c r="D163" s="26"/>
      <c r="E163" s="26"/>
      <c r="F163" s="4"/>
      <c r="G163" s="26"/>
      <c r="H163" s="26"/>
      <c r="V163" s="17"/>
    </row>
    <row r="164" spans="1:22" x14ac:dyDescent="0.45">
      <c r="A164" s="25"/>
      <c r="B164" s="5"/>
      <c r="C164" s="5"/>
      <c r="D164" s="26"/>
      <c r="E164" s="26"/>
      <c r="F164" s="4"/>
      <c r="G164" s="26"/>
      <c r="H164" s="26"/>
      <c r="V164" s="17"/>
    </row>
    <row r="165" spans="1:22" x14ac:dyDescent="0.45">
      <c r="A165" s="25"/>
      <c r="B165" s="25"/>
      <c r="C165" s="5"/>
      <c r="D165" s="26"/>
      <c r="E165" s="26"/>
      <c r="F165" s="4"/>
      <c r="G165" s="26"/>
      <c r="H165" s="26"/>
      <c r="V165" s="17"/>
    </row>
    <row r="166" spans="1:22" x14ac:dyDescent="0.45">
      <c r="A166" s="25"/>
      <c r="B166" s="25"/>
      <c r="C166" s="5"/>
      <c r="D166" s="26"/>
      <c r="E166" s="26"/>
      <c r="F166" s="4"/>
      <c r="G166" s="26"/>
      <c r="H166" s="26"/>
      <c r="V166" s="17"/>
    </row>
    <row r="167" spans="1:22" x14ac:dyDescent="0.45">
      <c r="A167" s="25"/>
      <c r="B167" s="5"/>
      <c r="C167" s="5"/>
      <c r="D167" s="26"/>
      <c r="E167" s="26"/>
      <c r="F167" s="4"/>
      <c r="G167" s="26"/>
      <c r="H167" s="26"/>
      <c r="V167" s="17"/>
    </row>
    <row r="168" spans="1:22" x14ac:dyDescent="0.45">
      <c r="A168" s="25"/>
      <c r="B168" s="25"/>
      <c r="C168" s="5"/>
      <c r="D168" s="26"/>
      <c r="E168" s="26"/>
      <c r="F168" s="4"/>
      <c r="G168" s="26"/>
      <c r="H168" s="26"/>
      <c r="V168" s="17"/>
    </row>
    <row r="169" spans="1:22" x14ac:dyDescent="0.45">
      <c r="A169" s="25"/>
      <c r="B169" s="25"/>
      <c r="C169" s="5"/>
      <c r="D169" s="26"/>
      <c r="E169" s="26"/>
      <c r="F169" s="4"/>
      <c r="G169" s="26"/>
      <c r="H169" s="26"/>
      <c r="V169" s="17"/>
    </row>
    <row r="170" spans="1:22" x14ac:dyDescent="0.45">
      <c r="A170" s="25"/>
      <c r="B170" s="5"/>
      <c r="C170" s="5"/>
      <c r="D170" s="26"/>
      <c r="E170" s="26"/>
      <c r="F170" s="4"/>
      <c r="G170" s="26"/>
      <c r="H170" s="26"/>
      <c r="V170" s="17"/>
    </row>
    <row r="171" spans="1:22" x14ac:dyDescent="0.45">
      <c r="A171" s="25"/>
      <c r="B171" s="25"/>
      <c r="C171" s="5"/>
      <c r="D171" s="26"/>
      <c r="E171" s="26"/>
      <c r="F171" s="4"/>
      <c r="G171" s="26"/>
      <c r="H171" s="26"/>
      <c r="V171" s="17"/>
    </row>
    <row r="172" spans="1:22" x14ac:dyDescent="0.45">
      <c r="A172" s="25"/>
      <c r="B172" s="25"/>
      <c r="C172" s="5"/>
      <c r="D172" s="26"/>
      <c r="E172" s="26"/>
      <c r="F172" s="4"/>
      <c r="G172" s="26"/>
      <c r="H172" s="26"/>
      <c r="V172" s="17"/>
    </row>
    <row r="173" spans="1:22" x14ac:dyDescent="0.45">
      <c r="A173" s="25"/>
      <c r="B173" s="5"/>
      <c r="C173" s="5"/>
      <c r="D173" s="26"/>
      <c r="E173" s="26"/>
      <c r="F173" s="4"/>
      <c r="G173" s="26"/>
      <c r="H173" s="26"/>
      <c r="V173" s="17"/>
    </row>
    <row r="174" spans="1:22" x14ac:dyDescent="0.45">
      <c r="A174" s="25"/>
      <c r="B174" s="25"/>
      <c r="C174" s="5"/>
      <c r="D174" s="26"/>
      <c r="E174" s="26"/>
      <c r="F174" s="4"/>
      <c r="G174" s="26"/>
      <c r="H174" s="26"/>
      <c r="V174" s="17"/>
    </row>
    <row r="175" spans="1:22" x14ac:dyDescent="0.45">
      <c r="A175" s="25"/>
      <c r="B175" s="25"/>
      <c r="C175" s="5"/>
      <c r="D175" s="26"/>
      <c r="E175" s="26"/>
      <c r="F175" s="4"/>
      <c r="G175" s="26"/>
      <c r="H175" s="26"/>
      <c r="V175" s="17"/>
    </row>
    <row r="176" spans="1:22" x14ac:dyDescent="0.45">
      <c r="A176" s="25"/>
      <c r="B176" s="5"/>
      <c r="C176" s="5"/>
      <c r="D176" s="26"/>
      <c r="E176" s="26"/>
      <c r="F176" s="4"/>
      <c r="G176" s="26"/>
      <c r="H176" s="26"/>
      <c r="V176" s="17"/>
    </row>
    <row r="177" spans="1:25" x14ac:dyDescent="0.45">
      <c r="A177" s="25"/>
      <c r="B177" s="25"/>
      <c r="C177" s="5"/>
      <c r="D177" s="26"/>
      <c r="E177" s="26"/>
      <c r="F177" s="4"/>
      <c r="G177" s="26"/>
      <c r="H177" s="26"/>
      <c r="V177" s="17"/>
    </row>
    <row r="178" spans="1:25" x14ac:dyDescent="0.45">
      <c r="A178" s="25"/>
      <c r="B178" s="25"/>
      <c r="C178" s="5"/>
      <c r="D178" s="26"/>
      <c r="E178" s="26"/>
      <c r="F178" s="4"/>
      <c r="G178" s="26"/>
      <c r="H178" s="26"/>
      <c r="V178" s="17"/>
    </row>
    <row r="179" spans="1:25" x14ac:dyDescent="0.45">
      <c r="A179" s="25"/>
      <c r="B179" s="5"/>
      <c r="C179" s="5"/>
      <c r="D179" s="26"/>
      <c r="E179" s="26"/>
      <c r="F179" s="4"/>
      <c r="G179" s="26"/>
      <c r="H179" s="26"/>
      <c r="V179" s="17"/>
    </row>
    <row r="180" spans="1:25" x14ac:dyDescent="0.45">
      <c r="A180" s="25"/>
      <c r="B180" s="25"/>
      <c r="C180" s="5"/>
      <c r="D180" s="26"/>
      <c r="E180" s="26"/>
      <c r="F180" s="4"/>
      <c r="G180" s="26"/>
      <c r="H180" s="26"/>
      <c r="V180" s="17"/>
    </row>
    <row r="181" spans="1:25" x14ac:dyDescent="0.45">
      <c r="A181" s="25"/>
      <c r="B181" s="25"/>
      <c r="C181" s="5"/>
      <c r="D181" s="26"/>
      <c r="E181" s="26"/>
      <c r="F181" s="4"/>
      <c r="G181" s="26"/>
      <c r="H181" s="26"/>
      <c r="V181" s="17"/>
    </row>
    <row r="182" spans="1:25" x14ac:dyDescent="0.45">
      <c r="A182" s="25"/>
      <c r="B182" s="5"/>
      <c r="C182" s="5"/>
      <c r="D182" s="26"/>
      <c r="E182" s="26"/>
      <c r="F182" s="4"/>
      <c r="G182" s="26"/>
      <c r="H182" s="26"/>
      <c r="V182" s="17"/>
    </row>
    <row r="183" spans="1:25" x14ac:dyDescent="0.45">
      <c r="A183" s="25"/>
      <c r="B183" s="25"/>
      <c r="C183" s="5"/>
      <c r="D183" s="26"/>
      <c r="E183" s="26"/>
      <c r="F183" s="4"/>
      <c r="G183" s="26"/>
      <c r="H183" s="26"/>
      <c r="V183" s="17"/>
    </row>
    <row r="184" spans="1:25" x14ac:dyDescent="0.45">
      <c r="A184" s="25"/>
      <c r="B184" s="25"/>
      <c r="C184" s="5"/>
      <c r="D184" s="26"/>
      <c r="E184" s="26"/>
      <c r="F184" s="4"/>
      <c r="G184" s="26"/>
      <c r="H184" s="26"/>
      <c r="V184" s="17"/>
    </row>
    <row r="185" spans="1:25" x14ac:dyDescent="0.45">
      <c r="A185" s="25"/>
      <c r="B185" s="5"/>
      <c r="C185" s="5"/>
      <c r="D185" s="26"/>
      <c r="E185" s="26"/>
      <c r="F185" s="4"/>
      <c r="G185" s="26"/>
      <c r="H185" s="26"/>
    </row>
    <row r="186" spans="1:25" x14ac:dyDescent="0.45">
      <c r="A186" s="25"/>
      <c r="B186" s="25"/>
      <c r="C186" s="5"/>
      <c r="D186" s="26"/>
      <c r="E186" s="26"/>
      <c r="F186" s="4"/>
      <c r="G186" s="26"/>
      <c r="H186" s="26"/>
      <c r="X186" s="4"/>
      <c r="Y186" s="5"/>
    </row>
    <row r="187" spans="1:25" x14ac:dyDescent="0.45">
      <c r="A187" s="25"/>
      <c r="B187" s="25"/>
      <c r="C187" s="5"/>
      <c r="D187" s="26"/>
      <c r="E187" s="26"/>
      <c r="F187" s="4"/>
      <c r="G187" s="26"/>
      <c r="H187" s="26"/>
    </row>
    <row r="188" spans="1:25" x14ac:dyDescent="0.45">
      <c r="A188" s="25"/>
      <c r="B188" s="5"/>
      <c r="C188" s="5"/>
      <c r="D188" s="26"/>
      <c r="E188" s="26"/>
      <c r="F188" s="4"/>
      <c r="G188" s="26"/>
      <c r="H188" s="26"/>
    </row>
    <row r="189" spans="1:25" x14ac:dyDescent="0.45">
      <c r="A189" s="25"/>
      <c r="B189" s="25"/>
      <c r="C189" s="5"/>
      <c r="D189" s="26"/>
      <c r="E189" s="26"/>
      <c r="F189" s="4"/>
      <c r="G189" s="26"/>
      <c r="H189" s="26"/>
    </row>
    <row r="190" spans="1:25" x14ac:dyDescent="0.45">
      <c r="A190" s="25"/>
      <c r="B190" s="25"/>
      <c r="C190" s="5"/>
      <c r="D190" s="26"/>
      <c r="E190" s="26"/>
      <c r="F190" s="4"/>
      <c r="G190" s="26"/>
      <c r="H190" s="26"/>
    </row>
    <row r="191" spans="1:25" x14ac:dyDescent="0.45">
      <c r="A191" s="25"/>
      <c r="B191" s="5"/>
      <c r="C191" s="5"/>
      <c r="D191" s="26"/>
      <c r="E191" s="26"/>
      <c r="F191" s="4"/>
      <c r="G191" s="26"/>
      <c r="H191" s="26"/>
    </row>
    <row r="192" spans="1:25" x14ac:dyDescent="0.45">
      <c r="A192" s="25"/>
      <c r="B192" s="25"/>
      <c r="C192" s="5"/>
      <c r="D192" s="26"/>
      <c r="E192" s="26"/>
      <c r="F192" s="4"/>
      <c r="G192" s="26"/>
      <c r="H192" s="26"/>
    </row>
    <row r="193" spans="1:8" x14ac:dyDescent="0.45">
      <c r="A193" s="25"/>
      <c r="B193" s="25"/>
      <c r="C193" s="5"/>
      <c r="D193" s="26"/>
      <c r="E193" s="26"/>
      <c r="F193" s="4"/>
      <c r="G193" s="26"/>
      <c r="H193" s="26"/>
    </row>
    <row r="194" spans="1:8" x14ac:dyDescent="0.45">
      <c r="A194" s="25"/>
      <c r="B194" s="5"/>
      <c r="C194" s="5"/>
      <c r="D194" s="17"/>
      <c r="E194" s="17"/>
      <c r="G194" s="17"/>
      <c r="H194" s="17"/>
    </row>
    <row r="195" spans="1:8" x14ac:dyDescent="0.45">
      <c r="A195" s="25"/>
      <c r="B195" s="25"/>
      <c r="C195" s="5"/>
      <c r="D195" s="17"/>
      <c r="E195" s="17"/>
      <c r="G195" s="17"/>
      <c r="H195" s="17"/>
    </row>
    <row r="196" spans="1:8" x14ac:dyDescent="0.45">
      <c r="A196" s="25"/>
      <c r="B196" s="25"/>
      <c r="C196" s="5"/>
      <c r="D196" s="17"/>
      <c r="E196" s="17"/>
      <c r="G196" s="17"/>
      <c r="H196" s="17"/>
    </row>
    <row r="197" spans="1:8" x14ac:dyDescent="0.45">
      <c r="A197" s="25"/>
      <c r="B197" s="5"/>
      <c r="C197" s="5"/>
      <c r="D197" s="17"/>
      <c r="E197" s="17"/>
      <c r="G197" s="17"/>
      <c r="H197" s="17"/>
    </row>
    <row r="198" spans="1:8" x14ac:dyDescent="0.45">
      <c r="A198" s="25"/>
      <c r="B198" s="25"/>
      <c r="C198" s="5"/>
      <c r="D198" s="17"/>
      <c r="E198" s="17"/>
      <c r="G198" s="17"/>
      <c r="H198" s="17"/>
    </row>
    <row r="199" spans="1:8" x14ac:dyDescent="0.45">
      <c r="A199" s="25"/>
      <c r="B199" s="25"/>
      <c r="C199" s="5"/>
      <c r="D199" s="17"/>
      <c r="E199" s="17"/>
      <c r="G199" s="17"/>
      <c r="H199" s="17"/>
    </row>
    <row r="200" spans="1:8" x14ac:dyDescent="0.45">
      <c r="A200" s="25"/>
      <c r="B200" s="5"/>
      <c r="C200" s="5"/>
      <c r="D200" s="17"/>
      <c r="E200" s="17"/>
      <c r="G200" s="17"/>
      <c r="H200" s="17"/>
    </row>
    <row r="201" spans="1:8" x14ac:dyDescent="0.45">
      <c r="A201" s="25"/>
      <c r="B201" s="25"/>
      <c r="C201" s="5"/>
      <c r="D201" s="17"/>
      <c r="E201" s="17"/>
      <c r="G201" s="17"/>
      <c r="H201" s="17"/>
    </row>
    <row r="202" spans="1:8" x14ac:dyDescent="0.45">
      <c r="A202" s="25"/>
      <c r="B202" s="25"/>
      <c r="C202" s="5"/>
      <c r="D202" s="17"/>
      <c r="E202" s="17"/>
      <c r="G202" s="17"/>
      <c r="H202" s="17"/>
    </row>
    <row r="203" spans="1:8" x14ac:dyDescent="0.45">
      <c r="A203" s="25"/>
      <c r="B203" s="5"/>
      <c r="C203" s="5"/>
      <c r="D203" s="17"/>
      <c r="E203" s="17"/>
      <c r="G203" s="17"/>
      <c r="H203" s="17"/>
    </row>
    <row r="204" spans="1:8" x14ac:dyDescent="0.45">
      <c r="A204" s="25"/>
      <c r="B204" s="25"/>
      <c r="C204" s="5"/>
      <c r="D204" s="17"/>
      <c r="E204" s="17"/>
      <c r="G204" s="17"/>
      <c r="H204" s="17"/>
    </row>
    <row r="205" spans="1:8" x14ac:dyDescent="0.45">
      <c r="A205" s="25"/>
      <c r="B205" s="25"/>
      <c r="C205" s="5"/>
      <c r="D205" s="17"/>
      <c r="E205" s="17"/>
      <c r="G205" s="17"/>
      <c r="H205" s="17"/>
    </row>
    <row r="206" spans="1:8" x14ac:dyDescent="0.45">
      <c r="A206" s="25"/>
      <c r="B206" s="5"/>
      <c r="C206" s="5"/>
      <c r="D206" s="17"/>
      <c r="E206" s="17"/>
      <c r="G206" s="17"/>
      <c r="H206" s="17"/>
    </row>
    <row r="207" spans="1:8" x14ac:dyDescent="0.45">
      <c r="A207" s="25"/>
      <c r="B207" s="25"/>
      <c r="C207" s="5"/>
      <c r="D207" s="17"/>
      <c r="E207" s="17"/>
      <c r="G207" s="17"/>
      <c r="H207" s="17"/>
    </row>
    <row r="208" spans="1:8" x14ac:dyDescent="0.45">
      <c r="A208" s="25"/>
      <c r="B208" s="25"/>
      <c r="C208" s="5"/>
      <c r="D208" s="17"/>
      <c r="E208" s="17"/>
      <c r="G208" s="17"/>
      <c r="H208" s="17"/>
    </row>
    <row r="209" spans="1:8" x14ac:dyDescent="0.45">
      <c r="A209" s="25"/>
      <c r="B209" s="5"/>
      <c r="C209" s="5"/>
      <c r="D209" s="17"/>
      <c r="E209" s="17"/>
      <c r="G209" s="17"/>
      <c r="H209" s="17"/>
    </row>
    <row r="210" spans="1:8" x14ac:dyDescent="0.45">
      <c r="A210" s="25"/>
      <c r="B210" s="25"/>
      <c r="C210" s="5"/>
      <c r="D210" s="17"/>
      <c r="E210" s="17"/>
      <c r="G210" s="17"/>
      <c r="H210" s="17"/>
    </row>
    <row r="211" spans="1:8" x14ac:dyDescent="0.45">
      <c r="A211" s="25"/>
      <c r="B211" s="25"/>
      <c r="C211" s="5"/>
      <c r="D211" s="17"/>
      <c r="E211" s="17"/>
      <c r="G211" s="17"/>
      <c r="H211" s="17"/>
    </row>
    <row r="212" spans="1:8" x14ac:dyDescent="0.45">
      <c r="A212" s="25"/>
      <c r="B212" s="5"/>
      <c r="C212" s="5"/>
      <c r="D212" s="17"/>
      <c r="E212" s="17"/>
      <c r="G212" s="17"/>
      <c r="H212" s="17"/>
    </row>
    <row r="213" spans="1:8" x14ac:dyDescent="0.45">
      <c r="A213" s="25"/>
      <c r="B213" s="25"/>
      <c r="C213" s="5"/>
      <c r="D213" s="17"/>
      <c r="E213" s="17"/>
      <c r="G213" s="17"/>
      <c r="H213" s="17"/>
    </row>
    <row r="214" spans="1:8" x14ac:dyDescent="0.45">
      <c r="A214" s="25"/>
      <c r="B214" s="25"/>
      <c r="C214" s="5"/>
      <c r="D214" s="17"/>
      <c r="E214" s="17"/>
      <c r="G214" s="17"/>
      <c r="H214" s="17"/>
    </row>
    <row r="215" spans="1:8" x14ac:dyDescent="0.45">
      <c r="A215" s="25"/>
      <c r="B215" s="5"/>
      <c r="C215" s="5"/>
      <c r="D215" s="17"/>
      <c r="E215" s="17"/>
      <c r="G215" s="17"/>
      <c r="H215" s="17"/>
    </row>
    <row r="216" spans="1:8" x14ac:dyDescent="0.45">
      <c r="A216" s="25"/>
      <c r="B216" s="25"/>
      <c r="C216" s="5"/>
      <c r="D216" s="17"/>
      <c r="E216" s="17"/>
      <c r="G216" s="17"/>
      <c r="H216" s="17"/>
    </row>
    <row r="217" spans="1:8" x14ac:dyDescent="0.45">
      <c r="A217" s="25"/>
      <c r="B217" s="25"/>
      <c r="C217" s="5"/>
      <c r="D217" s="17"/>
      <c r="E217" s="17"/>
      <c r="G217" s="17"/>
      <c r="H217" s="17"/>
    </row>
    <row r="218" spans="1:8" x14ac:dyDescent="0.45">
      <c r="A218" s="4"/>
      <c r="B218" s="4"/>
      <c r="C218" s="4"/>
    </row>
    <row r="219" spans="1:8" x14ac:dyDescent="0.45">
      <c r="A219" s="4"/>
      <c r="B219" s="4"/>
      <c r="C219" s="4"/>
    </row>
  </sheetData>
  <mergeCells count="1">
    <mergeCell ref="U126:V126"/>
  </mergeCells>
  <pageMargins left="0.7" right="0.7" top="0.75" bottom="0.75" header="0.3" footer="0.3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4F504-A1F2-4242-BB2D-7B0A675E81A7}">
  <dimension ref="A1:F26"/>
  <sheetViews>
    <sheetView workbookViewId="0">
      <selection activeCell="B16" sqref="B16"/>
    </sheetView>
  </sheetViews>
  <sheetFormatPr defaultRowHeight="14.25" x14ac:dyDescent="0.45"/>
  <cols>
    <col min="1" max="1" width="16.1328125" customWidth="1"/>
    <col min="3" max="3" width="16.59765625" customWidth="1"/>
    <col min="4" max="4" width="11.73046875" customWidth="1"/>
    <col min="5" max="5" width="14.59765625" customWidth="1"/>
    <col min="6" max="6" width="16.3984375" customWidth="1"/>
  </cols>
  <sheetData>
    <row r="1" spans="1:6" x14ac:dyDescent="0.45">
      <c r="A1" t="s">
        <v>48</v>
      </c>
    </row>
    <row r="3" spans="1:6" x14ac:dyDescent="0.45">
      <c r="A3" t="s">
        <v>9</v>
      </c>
      <c r="B3">
        <v>3000</v>
      </c>
    </row>
    <row r="4" spans="1:6" x14ac:dyDescent="0.45">
      <c r="A4" t="s">
        <v>1</v>
      </c>
      <c r="B4" s="27">
        <v>0.19368281491416334</v>
      </c>
      <c r="E4" t="s">
        <v>7</v>
      </c>
      <c r="F4" s="18">
        <f>SUM(F7:F26)</f>
        <v>3000.0000174129095</v>
      </c>
    </row>
    <row r="6" spans="1:6" x14ac:dyDescent="0.45">
      <c r="C6" t="s">
        <v>49</v>
      </c>
      <c r="D6" t="s">
        <v>8</v>
      </c>
      <c r="E6" t="s">
        <v>50</v>
      </c>
      <c r="F6" t="s">
        <v>51</v>
      </c>
    </row>
    <row r="7" spans="1:6" x14ac:dyDescent="0.45">
      <c r="C7">
        <v>3</v>
      </c>
      <c r="D7">
        <v>250</v>
      </c>
      <c r="E7" s="16">
        <f>(1+$B$4)^(-C8)</f>
        <v>0.56248499308546507</v>
      </c>
      <c r="F7">
        <f>D7*E7</f>
        <v>140.62124827136626</v>
      </c>
    </row>
    <row r="8" spans="1:6" x14ac:dyDescent="0.45">
      <c r="C8">
        <v>3.25</v>
      </c>
      <c r="D8">
        <v>250</v>
      </c>
      <c r="E8" s="16">
        <f t="shared" ref="E8:E24" si="0">(1+$B$4)^(-C9)</f>
        <v>0.53813185949581888</v>
      </c>
      <c r="F8">
        <f t="shared" ref="F8:F24" si="1">D8*E8</f>
        <v>134.53296487395471</v>
      </c>
    </row>
    <row r="9" spans="1:6" x14ac:dyDescent="0.45">
      <c r="C9">
        <v>3.5</v>
      </c>
      <c r="D9">
        <v>250</v>
      </c>
      <c r="E9" s="16">
        <f t="shared" si="0"/>
        <v>0.51483310979716668</v>
      </c>
      <c r="F9">
        <f t="shared" si="1"/>
        <v>128.70827744929167</v>
      </c>
    </row>
    <row r="10" spans="1:6" x14ac:dyDescent="0.45">
      <c r="C10">
        <v>3.75</v>
      </c>
      <c r="D10">
        <v>250</v>
      </c>
      <c r="E10" s="16">
        <f t="shared" si="0"/>
        <v>0.49254309379071576</v>
      </c>
      <c r="F10">
        <f t="shared" si="1"/>
        <v>123.13577344767894</v>
      </c>
    </row>
    <row r="11" spans="1:6" x14ac:dyDescent="0.45">
      <c r="C11">
        <v>4</v>
      </c>
      <c r="D11">
        <v>250</v>
      </c>
      <c r="E11" s="16">
        <f t="shared" si="0"/>
        <v>0.47121813773109633</v>
      </c>
      <c r="F11">
        <f t="shared" si="1"/>
        <v>117.80453443277408</v>
      </c>
    </row>
    <row r="12" spans="1:6" x14ac:dyDescent="0.45">
      <c r="C12">
        <v>4.25</v>
      </c>
      <c r="D12">
        <v>250</v>
      </c>
      <c r="E12" s="16">
        <f t="shared" si="0"/>
        <v>0.45081645875459425</v>
      </c>
      <c r="F12">
        <f t="shared" si="1"/>
        <v>112.70411468864856</v>
      </c>
    </row>
    <row r="13" spans="1:6" x14ac:dyDescent="0.45">
      <c r="C13">
        <v>4.5</v>
      </c>
      <c r="D13">
        <v>250</v>
      </c>
      <c r="E13" s="16">
        <f t="shared" si="0"/>
        <v>0.43129808301226802</v>
      </c>
      <c r="F13">
        <f t="shared" si="1"/>
        <v>107.82452075306701</v>
      </c>
    </row>
    <row r="14" spans="1:6" x14ac:dyDescent="0.45">
      <c r="C14">
        <v>4.75</v>
      </c>
      <c r="D14">
        <v>250</v>
      </c>
      <c r="E14" s="16">
        <f t="shared" si="0"/>
        <v>0.41262476734754205</v>
      </c>
      <c r="F14">
        <f t="shared" si="1"/>
        <v>103.15619183688551</v>
      </c>
    </row>
    <row r="15" spans="1:6" x14ac:dyDescent="0.45">
      <c r="C15">
        <v>5</v>
      </c>
      <c r="D15">
        <v>450</v>
      </c>
      <c r="E15" s="16">
        <f t="shared" si="0"/>
        <v>0.39475992436481644</v>
      </c>
      <c r="F15">
        <f t="shared" si="1"/>
        <v>177.64196596416741</v>
      </c>
    </row>
    <row r="16" spans="1:6" x14ac:dyDescent="0.45">
      <c r="C16">
        <v>5.25</v>
      </c>
      <c r="D16">
        <v>450</v>
      </c>
      <c r="E16" s="16">
        <f t="shared" si="0"/>
        <v>0.3776685507422774</v>
      </c>
      <c r="F16">
        <f t="shared" si="1"/>
        <v>169.95084783402484</v>
      </c>
    </row>
    <row r="17" spans="3:6" x14ac:dyDescent="0.45">
      <c r="C17">
        <v>5.5</v>
      </c>
      <c r="D17">
        <v>450</v>
      </c>
      <c r="E17" s="16">
        <f t="shared" si="0"/>
        <v>0.36131715864844904</v>
      </c>
      <c r="F17">
        <f t="shared" si="1"/>
        <v>162.59272139180206</v>
      </c>
    </row>
    <row r="18" spans="3:6" x14ac:dyDescent="0.45">
      <c r="C18">
        <v>5.75</v>
      </c>
      <c r="D18">
        <v>450</v>
      </c>
      <c r="E18" s="16">
        <f t="shared" si="0"/>
        <v>0.3456737101281076</v>
      </c>
      <c r="F18">
        <f t="shared" si="1"/>
        <v>155.55316955764843</v>
      </c>
    </row>
    <row r="19" spans="3:6" x14ac:dyDescent="0.45">
      <c r="C19">
        <v>6</v>
      </c>
      <c r="D19">
        <v>450</v>
      </c>
      <c r="E19" s="16">
        <f t="shared" si="0"/>
        <v>0.33070755432899757</v>
      </c>
      <c r="F19">
        <f t="shared" si="1"/>
        <v>148.81839944804889</v>
      </c>
    </row>
    <row r="20" spans="3:6" x14ac:dyDescent="0.45">
      <c r="C20">
        <v>6.25</v>
      </c>
      <c r="D20">
        <v>450</v>
      </c>
      <c r="E20" s="16">
        <f t="shared" si="0"/>
        <v>0.31638936744635565</v>
      </c>
      <c r="F20">
        <f t="shared" si="1"/>
        <v>142.37521535086003</v>
      </c>
    </row>
    <row r="21" spans="3:6" x14ac:dyDescent="0.45">
      <c r="C21">
        <v>6.5</v>
      </c>
      <c r="D21">
        <v>450</v>
      </c>
      <c r="E21" s="16">
        <f t="shared" si="0"/>
        <v>0.3026910952675741</v>
      </c>
      <c r="F21">
        <f t="shared" si="1"/>
        <v>136.21099287040835</v>
      </c>
    </row>
    <row r="22" spans="3:6" x14ac:dyDescent="0.45">
      <c r="C22">
        <v>6.75</v>
      </c>
      <c r="D22">
        <v>450</v>
      </c>
      <c r="E22" s="16">
        <f t="shared" si="0"/>
        <v>0.28958589820442771</v>
      </c>
      <c r="F22">
        <f t="shared" si="1"/>
        <v>130.31365419199247</v>
      </c>
    </row>
    <row r="23" spans="3:6" x14ac:dyDescent="0.45">
      <c r="C23">
        <v>7</v>
      </c>
      <c r="D23">
        <v>450</v>
      </c>
      <c r="E23" s="16">
        <f t="shared" si="0"/>
        <v>0.27704809870516434</v>
      </c>
      <c r="F23">
        <f t="shared" si="1"/>
        <v>124.67164441732395</v>
      </c>
    </row>
    <row r="24" spans="3:6" x14ac:dyDescent="0.45">
      <c r="C24">
        <v>7.25</v>
      </c>
      <c r="D24">
        <v>450</v>
      </c>
      <c r="E24" s="16">
        <f t="shared" si="0"/>
        <v>0.26505313094342142</v>
      </c>
      <c r="F24">
        <f t="shared" si="1"/>
        <v>119.27390892453964</v>
      </c>
    </row>
    <row r="25" spans="3:6" x14ac:dyDescent="0.45">
      <c r="C25">
        <v>7.5</v>
      </c>
      <c r="D25">
        <v>450</v>
      </c>
      <c r="E25" s="16">
        <f>(1+$B$4)^(-C26)</f>
        <v>0.2535774926853917</v>
      </c>
      <c r="F25">
        <f>D25*E25</f>
        <v>114.10987170842627</v>
      </c>
    </row>
    <row r="26" spans="3:6" x14ac:dyDescent="0.45">
      <c r="C26">
        <v>7.75</v>
      </c>
      <c r="D26">
        <v>450</v>
      </c>
      <c r="E26" s="16">
        <f t="shared" ref="E26" si="2">(1+$B$4)^(-C27)</f>
        <v>1</v>
      </c>
      <c r="F26">
        <f t="shared" ref="F26" si="3">D26*E26</f>
        <v>450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5F9B55-30AF-4F54-B770-6240EB50150E}">
  <dimension ref="A1:F54"/>
  <sheetViews>
    <sheetView workbookViewId="0">
      <selection activeCell="A21" sqref="A21"/>
    </sheetView>
  </sheetViews>
  <sheetFormatPr defaultRowHeight="14.25" x14ac:dyDescent="0.45"/>
  <cols>
    <col min="1" max="1" width="12.3984375" customWidth="1"/>
    <col min="3" max="3" width="16.265625" customWidth="1"/>
    <col min="4" max="4" width="11.59765625" customWidth="1"/>
    <col min="5" max="5" width="14.86328125" customWidth="1"/>
    <col min="6" max="6" width="16.86328125" customWidth="1"/>
  </cols>
  <sheetData>
    <row r="1" spans="1:6" x14ac:dyDescent="0.45">
      <c r="A1" t="s">
        <v>48</v>
      </c>
    </row>
    <row r="3" spans="1:6" x14ac:dyDescent="0.45">
      <c r="A3" t="s">
        <v>9</v>
      </c>
      <c r="B3">
        <v>15000</v>
      </c>
    </row>
    <row r="4" spans="1:6" x14ac:dyDescent="0.45">
      <c r="A4" t="s">
        <v>1</v>
      </c>
      <c r="B4" s="27">
        <v>0.15500538315927403</v>
      </c>
      <c r="E4" t="s">
        <v>7</v>
      </c>
      <c r="F4" s="18">
        <f>SUM(F7:F54)</f>
        <v>14999.999998142228</v>
      </c>
    </row>
    <row r="6" spans="1:6" x14ac:dyDescent="0.45">
      <c r="C6" t="s">
        <v>49</v>
      </c>
      <c r="D6" t="s">
        <v>8</v>
      </c>
      <c r="E6" t="s">
        <v>50</v>
      </c>
      <c r="F6" t="s">
        <v>51</v>
      </c>
    </row>
    <row r="7" spans="1:6" x14ac:dyDescent="0.45">
      <c r="C7">
        <v>1</v>
      </c>
      <c r="D7">
        <v>1800</v>
      </c>
      <c r="E7" s="16">
        <f>(1+$B$4)^(-C8)</f>
        <v>0.74960415177919948</v>
      </c>
      <c r="F7">
        <f>D7*E7</f>
        <v>1349.2874732025591</v>
      </c>
    </row>
    <row r="8" spans="1:6" x14ac:dyDescent="0.45">
      <c r="C8">
        <v>2</v>
      </c>
      <c r="D8">
        <v>1800</v>
      </c>
      <c r="E8" s="16">
        <f t="shared" ref="E8:E24" si="0">(1+$B$4)^(-C9)</f>
        <v>0.6490048987726923</v>
      </c>
      <c r="F8">
        <f t="shared" ref="F8:F24" si="1">D8*E8</f>
        <v>1168.2088177908461</v>
      </c>
    </row>
    <row r="9" spans="1:6" x14ac:dyDescent="0.45">
      <c r="C9">
        <v>3</v>
      </c>
      <c r="D9">
        <v>1800</v>
      </c>
      <c r="E9" s="16">
        <f t="shared" si="0"/>
        <v>0.56190638436461315</v>
      </c>
      <c r="F9">
        <f t="shared" si="1"/>
        <v>1011.4314918563036</v>
      </c>
    </row>
    <row r="10" spans="1:6" x14ac:dyDescent="0.45">
      <c r="C10">
        <v>4</v>
      </c>
      <c r="D10">
        <v>1800</v>
      </c>
      <c r="E10" s="16">
        <f t="shared" si="0"/>
        <v>0.48649676664504926</v>
      </c>
      <c r="F10">
        <f t="shared" si="1"/>
        <v>875.69417996108871</v>
      </c>
    </row>
    <row r="11" spans="1:6" x14ac:dyDescent="0.45">
      <c r="C11">
        <v>5</v>
      </c>
      <c r="D11">
        <v>1800</v>
      </c>
      <c r="E11" s="16">
        <f t="shared" si="0"/>
        <v>0.42120735863095266</v>
      </c>
      <c r="F11">
        <f t="shared" si="1"/>
        <v>758.17324553571473</v>
      </c>
    </row>
    <row r="12" spans="1:6" x14ac:dyDescent="0.45">
      <c r="C12">
        <v>6</v>
      </c>
      <c r="D12">
        <v>1800</v>
      </c>
      <c r="E12" s="16">
        <f t="shared" si="0"/>
        <v>0.36467999610428531</v>
      </c>
      <c r="F12">
        <f t="shared" si="1"/>
        <v>656.42399298771352</v>
      </c>
    </row>
    <row r="13" spans="1:6" x14ac:dyDescent="0.45">
      <c r="C13">
        <v>7</v>
      </c>
      <c r="D13">
        <v>1800</v>
      </c>
      <c r="E13" s="16">
        <f t="shared" si="0"/>
        <v>0.31573878478971229</v>
      </c>
      <c r="F13">
        <f t="shared" si="1"/>
        <v>568.32981262148212</v>
      </c>
    </row>
    <row r="14" spans="1:6" x14ac:dyDescent="0.45">
      <c r="C14">
        <v>8</v>
      </c>
      <c r="D14">
        <v>1800</v>
      </c>
      <c r="E14" s="16">
        <f t="shared" si="0"/>
        <v>0.27336563915059453</v>
      </c>
      <c r="F14">
        <f t="shared" si="1"/>
        <v>492.05815047107018</v>
      </c>
    </row>
    <row r="15" spans="1:6" x14ac:dyDescent="0.45">
      <c r="C15">
        <v>9</v>
      </c>
      <c r="D15">
        <v>1800</v>
      </c>
      <c r="E15" s="16">
        <f t="shared" si="0"/>
        <v>0.23667910395608749</v>
      </c>
      <c r="F15">
        <f t="shared" si="1"/>
        <v>426.02238712095749</v>
      </c>
    </row>
    <row r="16" spans="1:6" x14ac:dyDescent="0.45">
      <c r="C16">
        <v>10</v>
      </c>
      <c r="D16">
        <v>1800</v>
      </c>
      <c r="E16" s="16">
        <f t="shared" si="0"/>
        <v>0.20491601806106011</v>
      </c>
      <c r="F16">
        <f t="shared" si="1"/>
        <v>368.84883250990822</v>
      </c>
    </row>
    <row r="17" spans="3:6" x14ac:dyDescent="0.45">
      <c r="C17">
        <v>11</v>
      </c>
      <c r="D17">
        <v>1800</v>
      </c>
      <c r="E17" s="16">
        <f t="shared" si="0"/>
        <v>0.17741563896486395</v>
      </c>
      <c r="F17">
        <f t="shared" si="1"/>
        <v>319.34815013675512</v>
      </c>
    </row>
    <row r="18" spans="3:6" x14ac:dyDescent="0.45">
      <c r="C18">
        <v>12</v>
      </c>
      <c r="D18">
        <v>1800</v>
      </c>
      <c r="E18" s="16">
        <f t="shared" si="0"/>
        <v>0.15360589790463208</v>
      </c>
      <c r="F18">
        <f t="shared" si="1"/>
        <v>276.49061622833773</v>
      </c>
    </row>
    <row r="19" spans="3:6" x14ac:dyDescent="0.45">
      <c r="C19">
        <v>13</v>
      </c>
      <c r="D19">
        <v>1800</v>
      </c>
      <c r="E19" s="16">
        <f t="shared" si="0"/>
        <v>0.13299149955862152</v>
      </c>
      <c r="F19">
        <f t="shared" si="1"/>
        <v>239.38469920551873</v>
      </c>
    </row>
    <row r="20" spans="3:6" x14ac:dyDescent="0.45">
      <c r="C20">
        <v>14</v>
      </c>
      <c r="D20">
        <v>1800</v>
      </c>
      <c r="E20" s="16">
        <f t="shared" si="0"/>
        <v>0.11514361880708406</v>
      </c>
      <c r="F20">
        <f t="shared" si="1"/>
        <v>207.25851385275129</v>
      </c>
    </row>
    <row r="21" spans="3:6" x14ac:dyDescent="0.45">
      <c r="C21">
        <v>15</v>
      </c>
      <c r="D21">
        <v>1800</v>
      </c>
      <c r="E21" s="16">
        <f t="shared" si="0"/>
        <v>9.9690980220484254E-2</v>
      </c>
      <c r="F21">
        <f t="shared" si="1"/>
        <v>179.44376439687167</v>
      </c>
    </row>
    <row r="22" spans="3:6" x14ac:dyDescent="0.45">
      <c r="C22">
        <v>16</v>
      </c>
      <c r="D22">
        <v>1800</v>
      </c>
      <c r="E22" s="16">
        <f t="shared" si="0"/>
        <v>8.6312134708671717E-2</v>
      </c>
      <c r="F22">
        <f t="shared" si="1"/>
        <v>155.36184247560908</v>
      </c>
    </row>
    <row r="23" spans="3:6" x14ac:dyDescent="0.45">
      <c r="C23">
        <v>17</v>
      </c>
      <c r="D23">
        <v>1800</v>
      </c>
      <c r="E23" s="16">
        <f t="shared" si="0"/>
        <v>7.4728772668213053E-2</v>
      </c>
      <c r="F23">
        <f t="shared" si="1"/>
        <v>134.51179080278351</v>
      </c>
    </row>
    <row r="24" spans="3:6" x14ac:dyDescent="0.45">
      <c r="C24">
        <v>18</v>
      </c>
      <c r="D24">
        <v>1800</v>
      </c>
      <c r="E24" s="16">
        <f t="shared" si="0"/>
        <v>6.4699934526545863E-2</v>
      </c>
      <c r="F24">
        <f t="shared" si="1"/>
        <v>116.45988214778255</v>
      </c>
    </row>
    <row r="25" spans="3:6" x14ac:dyDescent="0.45">
      <c r="C25">
        <v>19</v>
      </c>
      <c r="D25">
        <v>1800</v>
      </c>
      <c r="E25" s="16">
        <f>(1+$B$4)^(-C26)</f>
        <v>5.6016998249456468E-2</v>
      </c>
      <c r="F25">
        <f>D25*E25</f>
        <v>100.83059684902165</v>
      </c>
    </row>
    <row r="26" spans="3:6" x14ac:dyDescent="0.45">
      <c r="C26">
        <v>20</v>
      </c>
      <c r="D26">
        <v>1800</v>
      </c>
      <c r="E26" s="16">
        <f t="shared" ref="E26" si="2">(1+$B$4)^(-C27)</f>
        <v>4.8499339540941148E-2</v>
      </c>
      <c r="F26">
        <f t="shared" ref="F26" si="3">D26*E26</f>
        <v>87.298811173694062</v>
      </c>
    </row>
    <row r="27" spans="3:6" x14ac:dyDescent="0.45">
      <c r="C27">
        <v>21</v>
      </c>
      <c r="D27">
        <v>1800</v>
      </c>
      <c r="E27" s="16">
        <f t="shared" ref="E27:E54" si="4">(1+$B$4)^(-C28)</f>
        <v>4.1990574458000716E-2</v>
      </c>
      <c r="F27">
        <f t="shared" ref="F27:F54" si="5">D27*E27</f>
        <v>75.583034024401286</v>
      </c>
    </row>
    <row r="28" spans="3:6" x14ac:dyDescent="0.45">
      <c r="C28">
        <v>22</v>
      </c>
      <c r="D28">
        <v>1800</v>
      </c>
      <c r="E28" s="16">
        <f t="shared" si="4"/>
        <v>3.6355306278438582E-2</v>
      </c>
      <c r="F28">
        <f t="shared" si="5"/>
        <v>65.439551301189454</v>
      </c>
    </row>
    <row r="29" spans="3:6" x14ac:dyDescent="0.45">
      <c r="C29">
        <v>23</v>
      </c>
      <c r="D29">
        <v>1800</v>
      </c>
      <c r="E29" s="16">
        <f t="shared" si="4"/>
        <v>3.1476308949310944E-2</v>
      </c>
      <c r="F29">
        <f t="shared" si="5"/>
        <v>56.6573561087597</v>
      </c>
    </row>
    <row r="30" spans="3:6" x14ac:dyDescent="0.45">
      <c r="C30">
        <v>24</v>
      </c>
      <c r="D30">
        <v>1800</v>
      </c>
      <c r="E30" s="16">
        <f t="shared" si="4"/>
        <v>2.7252088525521957E-2</v>
      </c>
      <c r="F30">
        <f t="shared" si="5"/>
        <v>49.053759345939518</v>
      </c>
    </row>
    <row r="31" spans="3:6" x14ac:dyDescent="0.45">
      <c r="C31">
        <v>25</v>
      </c>
      <c r="D31">
        <v>4500</v>
      </c>
      <c r="E31" s="16">
        <f t="shared" si="4"/>
        <v>2.3594771871088254E-2</v>
      </c>
      <c r="F31">
        <f t="shared" si="5"/>
        <v>106.17647341989715</v>
      </c>
    </row>
    <row r="32" spans="3:6" x14ac:dyDescent="0.45">
      <c r="C32">
        <v>26</v>
      </c>
      <c r="D32">
        <v>4500</v>
      </c>
      <c r="E32" s="16">
        <f t="shared" si="4"/>
        <v>2.0428278703385538E-2</v>
      </c>
      <c r="F32">
        <f t="shared" si="5"/>
        <v>91.927254165234928</v>
      </c>
    </row>
    <row r="33" spans="3:6" x14ac:dyDescent="0.45">
      <c r="C33">
        <v>27</v>
      </c>
      <c r="D33">
        <v>4500</v>
      </c>
      <c r="E33" s="16">
        <f t="shared" si="4"/>
        <v>1.7686738954850827E-2</v>
      </c>
      <c r="F33">
        <f t="shared" si="5"/>
        <v>79.590325296828723</v>
      </c>
    </row>
    <row r="34" spans="3:6" x14ac:dyDescent="0.45">
      <c r="C34">
        <v>28</v>
      </c>
      <c r="D34">
        <v>4500</v>
      </c>
      <c r="E34" s="16">
        <f t="shared" si="4"/>
        <v>1.5313122529760404E-2</v>
      </c>
      <c r="F34">
        <f t="shared" si="5"/>
        <v>68.90905138392182</v>
      </c>
    </row>
    <row r="35" spans="3:6" x14ac:dyDescent="0.45">
      <c r="C35">
        <v>29</v>
      </c>
      <c r="D35">
        <v>4500</v>
      </c>
      <c r="E35" s="16">
        <f t="shared" si="4"/>
        <v>1.3258052951991079E-2</v>
      </c>
      <c r="F35">
        <f t="shared" si="5"/>
        <v>59.661238283959854</v>
      </c>
    </row>
    <row r="36" spans="3:6" x14ac:dyDescent="0.45">
      <c r="C36">
        <v>30</v>
      </c>
      <c r="D36">
        <v>4500</v>
      </c>
      <c r="E36" s="16">
        <f t="shared" si="4"/>
        <v>1.1478780225011996E-2</v>
      </c>
      <c r="F36">
        <f t="shared" si="5"/>
        <v>51.654511012553982</v>
      </c>
    </row>
    <row r="37" spans="3:6" x14ac:dyDescent="0.45">
      <c r="C37">
        <v>31</v>
      </c>
      <c r="D37">
        <v>4500</v>
      </c>
      <c r="E37" s="16">
        <f t="shared" si="4"/>
        <v>9.9382915373209847E-3</v>
      </c>
      <c r="F37">
        <f t="shared" si="5"/>
        <v>44.722311917944431</v>
      </c>
    </row>
    <row r="38" spans="3:6" x14ac:dyDescent="0.45">
      <c r="C38">
        <v>32</v>
      </c>
      <c r="D38">
        <v>4500</v>
      </c>
      <c r="E38" s="16">
        <f t="shared" si="4"/>
        <v>8.6045413140299655E-3</v>
      </c>
      <c r="F38">
        <f t="shared" si="5"/>
        <v>38.720435913134843</v>
      </c>
    </row>
    <row r="39" spans="3:6" x14ac:dyDescent="0.45">
      <c r="C39">
        <v>33</v>
      </c>
      <c r="D39">
        <v>4500</v>
      </c>
      <c r="E39" s="16">
        <f t="shared" si="4"/>
        <v>7.4497845979678923E-3</v>
      </c>
      <c r="F39">
        <f t="shared" si="5"/>
        <v>33.524030690855518</v>
      </c>
    </row>
    <row r="40" spans="3:6" x14ac:dyDescent="0.45">
      <c r="C40">
        <v>34</v>
      </c>
      <c r="D40">
        <v>4500</v>
      </c>
      <c r="E40" s="16">
        <f t="shared" si="4"/>
        <v>6.4499998931525108E-3</v>
      </c>
      <c r="F40">
        <f t="shared" si="5"/>
        <v>29.024999519186299</v>
      </c>
    </row>
    <row r="41" spans="3:6" x14ac:dyDescent="0.45">
      <c r="C41">
        <v>35</v>
      </c>
      <c r="D41">
        <v>4500</v>
      </c>
      <c r="E41" s="16">
        <f t="shared" si="4"/>
        <v>5.584389464497466E-3</v>
      </c>
      <c r="F41">
        <f t="shared" si="5"/>
        <v>25.129752590238596</v>
      </c>
    </row>
    <row r="42" spans="3:6" x14ac:dyDescent="0.45">
      <c r="C42">
        <v>36</v>
      </c>
      <c r="D42">
        <v>4500</v>
      </c>
      <c r="E42" s="16">
        <f t="shared" si="4"/>
        <v>4.834946698882514E-3</v>
      </c>
      <c r="F42">
        <f t="shared" si="5"/>
        <v>21.757260144971312</v>
      </c>
    </row>
    <row r="43" spans="3:6" x14ac:dyDescent="0.45">
      <c r="C43">
        <v>37</v>
      </c>
      <c r="D43">
        <v>4500</v>
      </c>
      <c r="E43" s="16">
        <f t="shared" si="4"/>
        <v>4.1860815277393213E-3</v>
      </c>
      <c r="F43">
        <f t="shared" si="5"/>
        <v>18.837366874826944</v>
      </c>
    </row>
    <row r="44" spans="3:6" x14ac:dyDescent="0.45">
      <c r="C44">
        <v>38</v>
      </c>
      <c r="D44">
        <v>4500</v>
      </c>
      <c r="E44" s="16">
        <f t="shared" si="4"/>
        <v>3.6242961191134682E-3</v>
      </c>
      <c r="F44">
        <f t="shared" si="5"/>
        <v>16.309332536010608</v>
      </c>
    </row>
    <row r="45" spans="3:6" x14ac:dyDescent="0.45">
      <c r="C45">
        <v>39</v>
      </c>
      <c r="D45">
        <v>4500</v>
      </c>
      <c r="E45" s="16">
        <f t="shared" si="4"/>
        <v>3.1379040928796093E-3</v>
      </c>
      <c r="F45">
        <f t="shared" si="5"/>
        <v>14.120568417958243</v>
      </c>
    </row>
    <row r="46" spans="3:6" x14ac:dyDescent="0.45">
      <c r="C46">
        <v>40</v>
      </c>
      <c r="D46">
        <v>4500</v>
      </c>
      <c r="E46" s="16">
        <f t="shared" si="4"/>
        <v>2.7167874181646952E-3</v>
      </c>
      <c r="F46">
        <f t="shared" si="5"/>
        <v>12.225543381741128</v>
      </c>
    </row>
    <row r="47" spans="3:6" x14ac:dyDescent="0.45">
      <c r="C47">
        <v>41</v>
      </c>
      <c r="D47">
        <v>4500</v>
      </c>
      <c r="E47" s="16">
        <f t="shared" si="4"/>
        <v>2.3521859359074975E-3</v>
      </c>
      <c r="F47">
        <f t="shared" si="5"/>
        <v>10.584836711583739</v>
      </c>
    </row>
    <row r="48" spans="3:6" x14ac:dyDescent="0.45">
      <c r="C48">
        <v>42</v>
      </c>
      <c r="D48">
        <v>4500</v>
      </c>
      <c r="E48" s="16">
        <f t="shared" si="4"/>
        <v>2.0365151281577479E-3</v>
      </c>
      <c r="F48">
        <f t="shared" si="5"/>
        <v>9.1643180767098649</v>
      </c>
    </row>
    <row r="49" spans="3:6" x14ac:dyDescent="0.45">
      <c r="C49">
        <v>43</v>
      </c>
      <c r="D49">
        <v>4500</v>
      </c>
      <c r="E49" s="16">
        <f t="shared" si="4"/>
        <v>1.7632083433129022E-3</v>
      </c>
      <c r="F49">
        <f t="shared" si="5"/>
        <v>7.93443754490806</v>
      </c>
    </row>
    <row r="50" spans="3:6" x14ac:dyDescent="0.45">
      <c r="C50">
        <v>44</v>
      </c>
      <c r="D50">
        <v>4500</v>
      </c>
      <c r="E50" s="16">
        <f t="shared" si="4"/>
        <v>1.5265801952281961E-3</v>
      </c>
      <c r="F50">
        <f t="shared" si="5"/>
        <v>6.8696108785268821</v>
      </c>
    </row>
    <row r="51" spans="3:6" x14ac:dyDescent="0.45">
      <c r="C51">
        <v>45</v>
      </c>
      <c r="D51">
        <v>4500</v>
      </c>
      <c r="E51" s="16">
        <f t="shared" si="4"/>
        <v>1.3217082945990758E-3</v>
      </c>
      <c r="F51">
        <f t="shared" si="5"/>
        <v>5.9476873256958411</v>
      </c>
    </row>
    <row r="52" spans="3:6" x14ac:dyDescent="0.45">
      <c r="C52">
        <v>46</v>
      </c>
      <c r="D52">
        <v>4500</v>
      </c>
      <c r="E52" s="16">
        <f t="shared" si="4"/>
        <v>1.1443308523669568E-3</v>
      </c>
      <c r="F52">
        <f t="shared" si="5"/>
        <v>5.1494888356513053</v>
      </c>
    </row>
    <row r="53" spans="3:6" x14ac:dyDescent="0.45">
      <c r="C53">
        <v>47</v>
      </c>
      <c r="D53">
        <v>4500</v>
      </c>
      <c r="E53" s="16">
        <f t="shared" si="4"/>
        <v>9.9075802507247231E-4</v>
      </c>
      <c r="F53">
        <f t="shared" si="5"/>
        <v>4.4584111128261252</v>
      </c>
    </row>
    <row r="54" spans="3:6" x14ac:dyDescent="0.45">
      <c r="C54">
        <v>48</v>
      </c>
      <c r="D54">
        <v>4500</v>
      </c>
      <c r="E54" s="16">
        <f t="shared" si="4"/>
        <v>1</v>
      </c>
      <c r="F54">
        <f t="shared" si="5"/>
        <v>4500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Question 1</vt:lpstr>
      <vt:lpstr>Question 2</vt:lpstr>
      <vt:lpstr>Question 3</vt:lpstr>
      <vt:lpstr>Question 4</vt:lpstr>
      <vt:lpstr>Question 5</vt:lpstr>
      <vt:lpstr>Question 6</vt:lpstr>
      <vt:lpstr>Question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tanya mehta</dc:creator>
  <cp:lastModifiedBy>Devarshi shah</cp:lastModifiedBy>
  <dcterms:created xsi:type="dcterms:W3CDTF">2021-01-07T05:12:57Z</dcterms:created>
  <dcterms:modified xsi:type="dcterms:W3CDTF">2021-01-15T04:21:56Z</dcterms:modified>
</cp:coreProperties>
</file>